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talculturecom-my.sharepoint.com/personal/sarah_livermore_metalculture_com/Documents/Documents/Finance Workshop/"/>
    </mc:Choice>
  </mc:AlternateContent>
  <xr:revisionPtr revIDLastSave="0" documentId="8_{6893DEDF-0FFE-49C4-8C37-1D081B9F44B1}" xr6:coauthVersionLast="47" xr6:coauthVersionMax="47" xr10:uidLastSave="{00000000-0000-0000-0000-000000000000}"/>
  <bookViews>
    <workbookView xWindow="14640" yWindow="1335" windowWidth="21240" windowHeight="13320" activeTab="1" xr2:uid="{7B64F0D2-2872-7D43-8D23-963EE56A0FA5}"/>
  </bookViews>
  <sheets>
    <sheet name="XERO BUDGET" sheetId="8" r:id="rId1"/>
    <sheet name="ExampleXERO" sheetId="7" r:id="rId2"/>
    <sheet name="Blank Project Budget" sheetId="4" r:id="rId3"/>
    <sheet name="Project Budget example" sheetId="2" r:id="rId4"/>
    <sheet name="Enterprise Budget example" sheetId="6" r:id="rId5"/>
    <sheet name="BLANK Pers Budget" sheetId="3" r:id="rId6"/>
    <sheet name="Freelance Budget example" sheetId="5" r:id="rId7"/>
    <sheet name="Student Budget example" sheetId="1" r:id="rId8"/>
  </sheets>
  <definedNames>
    <definedName name="_xlnm.Print_Area" localSheetId="5">'BLANK Pers Budget'!$A$1:$P$41</definedName>
    <definedName name="_xlnm.Print_Area" localSheetId="2">'Blank Project Budget'!$A$1:$P$49</definedName>
    <definedName name="_xlnm.Print_Area" localSheetId="4">'Enterprise Budget example'!$A$1:$P$65</definedName>
    <definedName name="_xlnm.Print_Area" localSheetId="6">'Freelance Budget example'!$A$1:$P$58</definedName>
    <definedName name="_xlnm.Print_Area" localSheetId="3">'Project Budget example'!$A$1:$O$50</definedName>
    <definedName name="_xlnm.Print_Area" localSheetId="7">'Student Budget example'!$A$1:$P$40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6" i="8" l="1"/>
  <c r="AA46" i="8"/>
  <c r="W46" i="8"/>
  <c r="V46" i="8"/>
  <c r="U46" i="8"/>
  <c r="Q46" i="8"/>
  <c r="P46" i="8"/>
  <c r="O46" i="8"/>
  <c r="K46" i="8"/>
  <c r="J46" i="8"/>
  <c r="I46" i="8"/>
  <c r="E46" i="8"/>
  <c r="AB45" i="8"/>
  <c r="AA45" i="8"/>
  <c r="Z45" i="8"/>
  <c r="Y45" i="8"/>
  <c r="X45" i="8"/>
  <c r="W45" i="8"/>
  <c r="V45" i="8"/>
  <c r="U45" i="8"/>
  <c r="T45" i="8"/>
  <c r="S45" i="8"/>
  <c r="R45" i="8"/>
  <c r="Q45" i="8"/>
  <c r="P45" i="8"/>
  <c r="O45" i="8"/>
  <c r="N45" i="8"/>
  <c r="M45" i="8"/>
  <c r="L45" i="8"/>
  <c r="K45" i="8"/>
  <c r="J45" i="8"/>
  <c r="I45" i="8"/>
  <c r="H45" i="8"/>
  <c r="G45" i="8"/>
  <c r="F45" i="8"/>
  <c r="E45" i="8"/>
  <c r="C44" i="8"/>
  <c r="B44" i="8"/>
  <c r="D44" i="8" s="1"/>
  <c r="C43" i="8"/>
  <c r="B43" i="8"/>
  <c r="D43" i="8" s="1"/>
  <c r="C42" i="8"/>
  <c r="C45" i="8" s="1"/>
  <c r="B42" i="8"/>
  <c r="D42" i="8" s="1"/>
  <c r="AB40" i="8"/>
  <c r="AA40" i="8"/>
  <c r="Z40" i="8"/>
  <c r="Y40" i="8"/>
  <c r="X40" i="8"/>
  <c r="W40" i="8"/>
  <c r="V40" i="8"/>
  <c r="U40" i="8"/>
  <c r="T40" i="8"/>
  <c r="S40" i="8"/>
  <c r="R40" i="8"/>
  <c r="Q40" i="8"/>
  <c r="P40" i="8"/>
  <c r="O40" i="8"/>
  <c r="N40" i="8"/>
  <c r="M40" i="8"/>
  <c r="L40" i="8"/>
  <c r="K40" i="8"/>
  <c r="J40" i="8"/>
  <c r="I40" i="8"/>
  <c r="H40" i="8"/>
  <c r="G40" i="8"/>
  <c r="F40" i="8"/>
  <c r="E40" i="8"/>
  <c r="C39" i="8"/>
  <c r="B39" i="8"/>
  <c r="D39" i="8" s="1"/>
  <c r="C38" i="8"/>
  <c r="B38" i="8"/>
  <c r="D38" i="8" s="1"/>
  <c r="C37" i="8"/>
  <c r="C40" i="8" s="1"/>
  <c r="B37" i="8"/>
  <c r="D37" i="8" s="1"/>
  <c r="D40" i="8" s="1"/>
  <c r="AB35" i="8"/>
  <c r="AA35" i="8"/>
  <c r="Z35" i="8"/>
  <c r="Z46" i="8" s="1"/>
  <c r="Z6" i="8" s="1"/>
  <c r="Y35" i="8"/>
  <c r="Y46" i="8" s="1"/>
  <c r="Y6" i="8" s="1"/>
  <c r="X35" i="8"/>
  <c r="X46" i="8" s="1"/>
  <c r="X6" i="8" s="1"/>
  <c r="W35" i="8"/>
  <c r="V35" i="8"/>
  <c r="U35" i="8"/>
  <c r="T35" i="8"/>
  <c r="T46" i="8" s="1"/>
  <c r="T6" i="8" s="1"/>
  <c r="S35" i="8"/>
  <c r="S46" i="8" s="1"/>
  <c r="S6" i="8" s="1"/>
  <c r="R35" i="8"/>
  <c r="R46" i="8" s="1"/>
  <c r="R6" i="8" s="1"/>
  <c r="Q35" i="8"/>
  <c r="P35" i="8"/>
  <c r="O35" i="8"/>
  <c r="N35" i="8"/>
  <c r="N46" i="8" s="1"/>
  <c r="N6" i="8" s="1"/>
  <c r="M35" i="8"/>
  <c r="M46" i="8" s="1"/>
  <c r="M6" i="8" s="1"/>
  <c r="L35" i="8"/>
  <c r="L46" i="8" s="1"/>
  <c r="L6" i="8" s="1"/>
  <c r="K35" i="8"/>
  <c r="J35" i="8"/>
  <c r="I35" i="8"/>
  <c r="H35" i="8"/>
  <c r="H46" i="8" s="1"/>
  <c r="H6" i="8" s="1"/>
  <c r="G35" i="8"/>
  <c r="G46" i="8" s="1"/>
  <c r="G6" i="8" s="1"/>
  <c r="F35" i="8"/>
  <c r="F46" i="8" s="1"/>
  <c r="F6" i="8" s="1"/>
  <c r="E35" i="8"/>
  <c r="C34" i="8"/>
  <c r="B34" i="8"/>
  <c r="D34" i="8" s="1"/>
  <c r="C33" i="8"/>
  <c r="B33" i="8"/>
  <c r="D33" i="8" s="1"/>
  <c r="C32" i="8"/>
  <c r="B32" i="8"/>
  <c r="D32" i="8" s="1"/>
  <c r="C31" i="8"/>
  <c r="B31" i="8"/>
  <c r="D31" i="8" s="1"/>
  <c r="C30" i="8"/>
  <c r="B30" i="8"/>
  <c r="D30" i="8" s="1"/>
  <c r="C29" i="8"/>
  <c r="B29" i="8"/>
  <c r="D29" i="8" s="1"/>
  <c r="C28" i="8"/>
  <c r="B28" i="8"/>
  <c r="D28" i="8" s="1"/>
  <c r="C27" i="8"/>
  <c r="B27" i="8"/>
  <c r="D27" i="8" s="1"/>
  <c r="C26" i="8"/>
  <c r="B26" i="8"/>
  <c r="D26" i="8" s="1"/>
  <c r="C25" i="8"/>
  <c r="B25" i="8"/>
  <c r="D25" i="8" s="1"/>
  <c r="C24" i="8"/>
  <c r="C35" i="8" s="1"/>
  <c r="C46" i="8" s="1"/>
  <c r="C6" i="8" s="1"/>
  <c r="B24" i="8"/>
  <c r="D24" i="8" s="1"/>
  <c r="D35" i="8" s="1"/>
  <c r="AB19" i="8"/>
  <c r="AA19" i="8"/>
  <c r="Z19" i="8"/>
  <c r="Y19" i="8"/>
  <c r="X19" i="8"/>
  <c r="W19" i="8"/>
  <c r="V19" i="8"/>
  <c r="U19" i="8"/>
  <c r="T19" i="8"/>
  <c r="S19" i="8"/>
  <c r="R19" i="8"/>
  <c r="Q19" i="8"/>
  <c r="P19" i="8"/>
  <c r="O19" i="8"/>
  <c r="N19" i="8"/>
  <c r="M19" i="8"/>
  <c r="L19" i="8"/>
  <c r="K19" i="8"/>
  <c r="J19" i="8"/>
  <c r="I19" i="8"/>
  <c r="H19" i="8"/>
  <c r="G19" i="8"/>
  <c r="F19" i="8"/>
  <c r="E19" i="8"/>
  <c r="C18" i="8"/>
  <c r="D18" i="8" s="1"/>
  <c r="B18" i="8"/>
  <c r="C17" i="8"/>
  <c r="D17" i="8" s="1"/>
  <c r="B17" i="8"/>
  <c r="C16" i="8"/>
  <c r="D16" i="8" s="1"/>
  <c r="B16" i="8"/>
  <c r="C15" i="8"/>
  <c r="D15" i="8" s="1"/>
  <c r="B15" i="8"/>
  <c r="C14" i="8"/>
  <c r="D14" i="8" s="1"/>
  <c r="B14" i="8"/>
  <c r="C13" i="8"/>
  <c r="D13" i="8" s="1"/>
  <c r="B13" i="8"/>
  <c r="B19" i="8" s="1"/>
  <c r="B5" i="8" s="1"/>
  <c r="C12" i="8"/>
  <c r="D12" i="8" s="1"/>
  <c r="B12" i="8"/>
  <c r="AB6" i="8"/>
  <c r="AA6" i="8"/>
  <c r="W6" i="8"/>
  <c r="V6" i="8"/>
  <c r="U6" i="8"/>
  <c r="Q6" i="8"/>
  <c r="P6" i="8"/>
  <c r="O6" i="8"/>
  <c r="K6" i="8"/>
  <c r="J6" i="8"/>
  <c r="I6" i="8"/>
  <c r="E6" i="8"/>
  <c r="AB5" i="8"/>
  <c r="AB7" i="8" s="1"/>
  <c r="AA5" i="8"/>
  <c r="AA7" i="8" s="1"/>
  <c r="Z5" i="8"/>
  <c r="Z7" i="8" s="1"/>
  <c r="Y5" i="8"/>
  <c r="Y7" i="8" s="1"/>
  <c r="X5" i="8"/>
  <c r="X7" i="8" s="1"/>
  <c r="W5" i="8"/>
  <c r="W7" i="8" s="1"/>
  <c r="V5" i="8"/>
  <c r="V7" i="8" s="1"/>
  <c r="U5" i="8"/>
  <c r="U7" i="8" s="1"/>
  <c r="T5" i="8"/>
  <c r="T7" i="8" s="1"/>
  <c r="S5" i="8"/>
  <c r="S7" i="8" s="1"/>
  <c r="R5" i="8"/>
  <c r="R7" i="8" s="1"/>
  <c r="Q5" i="8"/>
  <c r="Q7" i="8" s="1"/>
  <c r="P5" i="8"/>
  <c r="P7" i="8" s="1"/>
  <c r="O5" i="8"/>
  <c r="O7" i="8" s="1"/>
  <c r="N5" i="8"/>
  <c r="N7" i="8" s="1"/>
  <c r="M5" i="8"/>
  <c r="M7" i="8" s="1"/>
  <c r="L5" i="8"/>
  <c r="L7" i="8" s="1"/>
  <c r="K5" i="8"/>
  <c r="K7" i="8" s="1"/>
  <c r="J5" i="8"/>
  <c r="J7" i="8" s="1"/>
  <c r="I5" i="8"/>
  <c r="I7" i="8" s="1"/>
  <c r="H5" i="8"/>
  <c r="H7" i="8" s="1"/>
  <c r="G5" i="8"/>
  <c r="G7" i="8" s="1"/>
  <c r="F5" i="8"/>
  <c r="F7" i="8" s="1"/>
  <c r="E5" i="8"/>
  <c r="E7" i="8" s="1"/>
  <c r="AA46" i="7"/>
  <c r="W46" i="7"/>
  <c r="U46" i="7"/>
  <c r="Q46" i="7"/>
  <c r="O46" i="7"/>
  <c r="K46" i="7"/>
  <c r="I46" i="7"/>
  <c r="E46" i="7"/>
  <c r="AB45" i="7"/>
  <c r="AA45" i="7"/>
  <c r="Z45" i="7"/>
  <c r="Y45" i="7"/>
  <c r="X45" i="7"/>
  <c r="W45" i="7"/>
  <c r="V45" i="7"/>
  <c r="U45" i="7"/>
  <c r="T45" i="7"/>
  <c r="S45" i="7"/>
  <c r="R45" i="7"/>
  <c r="Q45" i="7"/>
  <c r="P45" i="7"/>
  <c r="O45" i="7"/>
  <c r="N45" i="7"/>
  <c r="M45" i="7"/>
  <c r="L45" i="7"/>
  <c r="K45" i="7"/>
  <c r="J45" i="7"/>
  <c r="I45" i="7"/>
  <c r="H45" i="7"/>
  <c r="G45" i="7"/>
  <c r="F45" i="7"/>
  <c r="E45" i="7"/>
  <c r="B45" i="7"/>
  <c r="C44" i="7"/>
  <c r="B44" i="7"/>
  <c r="D44" i="7" s="1"/>
  <c r="C43" i="7"/>
  <c r="B43" i="7"/>
  <c r="D43" i="7" s="1"/>
  <c r="C42" i="7"/>
  <c r="C45" i="7" s="1"/>
  <c r="B42" i="7"/>
  <c r="D42" i="7" s="1"/>
  <c r="AB40" i="7"/>
  <c r="AA40" i="7"/>
  <c r="Z40" i="7"/>
  <c r="Y40" i="7"/>
  <c r="X40" i="7"/>
  <c r="W40" i="7"/>
  <c r="V40" i="7"/>
  <c r="U40" i="7"/>
  <c r="T40" i="7"/>
  <c r="S40" i="7"/>
  <c r="R40" i="7"/>
  <c r="Q40" i="7"/>
  <c r="P40" i="7"/>
  <c r="O40" i="7"/>
  <c r="N40" i="7"/>
  <c r="M40" i="7"/>
  <c r="L40" i="7"/>
  <c r="K40" i="7"/>
  <c r="J40" i="7"/>
  <c r="I40" i="7"/>
  <c r="H40" i="7"/>
  <c r="G40" i="7"/>
  <c r="F40" i="7"/>
  <c r="E40" i="7"/>
  <c r="C39" i="7"/>
  <c r="B39" i="7"/>
  <c r="D39" i="7" s="1"/>
  <c r="C38" i="7"/>
  <c r="B38" i="7"/>
  <c r="D38" i="7" s="1"/>
  <c r="C37" i="7"/>
  <c r="C40" i="7" s="1"/>
  <c r="B37" i="7"/>
  <c r="D37" i="7" s="1"/>
  <c r="AB35" i="7"/>
  <c r="AB46" i="7" s="1"/>
  <c r="AB6" i="7" s="1"/>
  <c r="AA35" i="7"/>
  <c r="Z35" i="7"/>
  <c r="Z46" i="7" s="1"/>
  <c r="Z6" i="7" s="1"/>
  <c r="Y35" i="7"/>
  <c r="Y46" i="7" s="1"/>
  <c r="Y6" i="7" s="1"/>
  <c r="X35" i="7"/>
  <c r="X46" i="7" s="1"/>
  <c r="X6" i="7" s="1"/>
  <c r="W35" i="7"/>
  <c r="V35" i="7"/>
  <c r="V46" i="7" s="1"/>
  <c r="V6" i="7" s="1"/>
  <c r="U35" i="7"/>
  <c r="T35" i="7"/>
  <c r="T46" i="7" s="1"/>
  <c r="T6" i="7" s="1"/>
  <c r="S35" i="7"/>
  <c r="S46" i="7" s="1"/>
  <c r="S6" i="7" s="1"/>
  <c r="R35" i="7"/>
  <c r="R46" i="7" s="1"/>
  <c r="R6" i="7" s="1"/>
  <c r="Q35" i="7"/>
  <c r="P35" i="7"/>
  <c r="P46" i="7" s="1"/>
  <c r="P6" i="7" s="1"/>
  <c r="O35" i="7"/>
  <c r="N35" i="7"/>
  <c r="N46" i="7" s="1"/>
  <c r="N6" i="7" s="1"/>
  <c r="M35" i="7"/>
  <c r="M46" i="7" s="1"/>
  <c r="M6" i="7" s="1"/>
  <c r="L35" i="7"/>
  <c r="L46" i="7" s="1"/>
  <c r="L6" i="7" s="1"/>
  <c r="K35" i="7"/>
  <c r="J35" i="7"/>
  <c r="J46" i="7" s="1"/>
  <c r="J6" i="7" s="1"/>
  <c r="I35" i="7"/>
  <c r="H35" i="7"/>
  <c r="H46" i="7" s="1"/>
  <c r="H6" i="7" s="1"/>
  <c r="G35" i="7"/>
  <c r="G46" i="7" s="1"/>
  <c r="G6" i="7" s="1"/>
  <c r="F35" i="7"/>
  <c r="F46" i="7" s="1"/>
  <c r="F6" i="7" s="1"/>
  <c r="E35" i="7"/>
  <c r="C34" i="7"/>
  <c r="B34" i="7"/>
  <c r="D34" i="7" s="1"/>
  <c r="C33" i="7"/>
  <c r="B33" i="7"/>
  <c r="D33" i="7" s="1"/>
  <c r="C32" i="7"/>
  <c r="B32" i="7"/>
  <c r="D32" i="7" s="1"/>
  <c r="C31" i="7"/>
  <c r="B31" i="7"/>
  <c r="D31" i="7" s="1"/>
  <c r="C30" i="7"/>
  <c r="B30" i="7"/>
  <c r="D30" i="7" s="1"/>
  <c r="C29" i="7"/>
  <c r="B29" i="7"/>
  <c r="D29" i="7" s="1"/>
  <c r="C28" i="7"/>
  <c r="B28" i="7"/>
  <c r="D28" i="7" s="1"/>
  <c r="C27" i="7"/>
  <c r="B27" i="7"/>
  <c r="D27" i="7" s="1"/>
  <c r="C26" i="7"/>
  <c r="B26" i="7"/>
  <c r="D26" i="7" s="1"/>
  <c r="C25" i="7"/>
  <c r="B25" i="7"/>
  <c r="D25" i="7" s="1"/>
  <c r="C24" i="7"/>
  <c r="C35" i="7" s="1"/>
  <c r="C46" i="7" s="1"/>
  <c r="C6" i="7" s="1"/>
  <c r="B24" i="7"/>
  <c r="D24" i="7" s="1"/>
  <c r="D35" i="7" s="1"/>
  <c r="AB19" i="7"/>
  <c r="AA19" i="7"/>
  <c r="Z19" i="7"/>
  <c r="Y19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H19" i="7"/>
  <c r="G19" i="7"/>
  <c r="F19" i="7"/>
  <c r="E19" i="7"/>
  <c r="C18" i="7"/>
  <c r="D18" i="7" s="1"/>
  <c r="B18" i="7"/>
  <c r="C17" i="7"/>
  <c r="D17" i="7" s="1"/>
  <c r="B17" i="7"/>
  <c r="C16" i="7"/>
  <c r="D16" i="7" s="1"/>
  <c r="B16" i="7"/>
  <c r="C15" i="7"/>
  <c r="D15" i="7" s="1"/>
  <c r="B15" i="7"/>
  <c r="C14" i="7"/>
  <c r="D14" i="7" s="1"/>
  <c r="B14" i="7"/>
  <c r="C13" i="7"/>
  <c r="D13" i="7" s="1"/>
  <c r="B13" i="7"/>
  <c r="B19" i="7" s="1"/>
  <c r="B5" i="7" s="1"/>
  <c r="C12" i="7"/>
  <c r="D12" i="7" s="1"/>
  <c r="B12" i="7"/>
  <c r="AA6" i="7"/>
  <c r="W6" i="7"/>
  <c r="U6" i="7"/>
  <c r="Q6" i="7"/>
  <c r="O6" i="7"/>
  <c r="K6" i="7"/>
  <c r="I6" i="7"/>
  <c r="E6" i="7"/>
  <c r="AB5" i="7"/>
  <c r="AB7" i="7" s="1"/>
  <c r="AA5" i="7"/>
  <c r="AA7" i="7" s="1"/>
  <c r="Z5" i="7"/>
  <c r="Y5" i="7"/>
  <c r="X5" i="7"/>
  <c r="X7" i="7" s="1"/>
  <c r="W5" i="7"/>
  <c r="W7" i="7" s="1"/>
  <c r="V5" i="7"/>
  <c r="V7" i="7" s="1"/>
  <c r="U5" i="7"/>
  <c r="U7" i="7" s="1"/>
  <c r="T5" i="7"/>
  <c r="S5" i="7"/>
  <c r="R5" i="7"/>
  <c r="R7" i="7" s="1"/>
  <c r="Q5" i="7"/>
  <c r="Q7" i="7" s="1"/>
  <c r="P5" i="7"/>
  <c r="O5" i="7"/>
  <c r="O7" i="7" s="1"/>
  <c r="N5" i="7"/>
  <c r="M5" i="7"/>
  <c r="L5" i="7"/>
  <c r="L7" i="7" s="1"/>
  <c r="K5" i="7"/>
  <c r="K7" i="7" s="1"/>
  <c r="J5" i="7"/>
  <c r="J7" i="7" s="1"/>
  <c r="I5" i="7"/>
  <c r="I7" i="7" s="1"/>
  <c r="H5" i="7"/>
  <c r="G5" i="7"/>
  <c r="F5" i="7"/>
  <c r="F7" i="7" s="1"/>
  <c r="E5" i="7"/>
  <c r="E7" i="7" s="1"/>
  <c r="F13" i="1"/>
  <c r="C39" i="1"/>
  <c r="C64" i="6"/>
  <c r="H39" i="1"/>
  <c r="J39" i="1"/>
  <c r="L39" i="1"/>
  <c r="N39" i="1"/>
  <c r="P39" i="1"/>
  <c r="R39" i="1"/>
  <c r="R48" i="4"/>
  <c r="P48" i="4"/>
  <c r="H48" i="4"/>
  <c r="C49" i="2"/>
  <c r="F9" i="4"/>
  <c r="E9" i="4"/>
  <c r="F40" i="4"/>
  <c r="E40" i="4"/>
  <c r="F36" i="4"/>
  <c r="E36" i="4"/>
  <c r="F33" i="4"/>
  <c r="E33" i="4"/>
  <c r="M46" i="2"/>
  <c r="E46" i="2" s="1"/>
  <c r="C48" i="5"/>
  <c r="C41" i="5"/>
  <c r="D41" i="5" s="1"/>
  <c r="Y41" i="5" s="1"/>
  <c r="D50" i="5"/>
  <c r="Y50" i="5" s="1"/>
  <c r="C31" i="5"/>
  <c r="D31" i="5" s="1"/>
  <c r="C40" i="5"/>
  <c r="H40" i="5"/>
  <c r="Y40" i="5"/>
  <c r="W40" i="5"/>
  <c r="Q40" i="5"/>
  <c r="J40" i="5"/>
  <c r="C25" i="5"/>
  <c r="C13" i="5"/>
  <c r="C37" i="5"/>
  <c r="D37" i="5" s="1"/>
  <c r="J37" i="5" s="1"/>
  <c r="S50" i="5"/>
  <c r="Q50" i="5"/>
  <c r="D49" i="5"/>
  <c r="S49" i="5" s="1"/>
  <c r="D33" i="5"/>
  <c r="S33" i="5" s="1"/>
  <c r="C39" i="5"/>
  <c r="D39" i="5" s="1"/>
  <c r="AA39" i="5" s="1"/>
  <c r="D44" i="5"/>
  <c r="AC44" i="5" s="1"/>
  <c r="D42" i="5"/>
  <c r="D34" i="5"/>
  <c r="Y34" i="5" s="1"/>
  <c r="C43" i="5"/>
  <c r="D43" i="5" s="1"/>
  <c r="W43" i="5" s="1"/>
  <c r="F18" i="5"/>
  <c r="E18" i="5"/>
  <c r="C17" i="5"/>
  <c r="C18" i="5"/>
  <c r="AE26" i="6"/>
  <c r="AF23" i="6"/>
  <c r="AE23" i="6"/>
  <c r="E23" i="6"/>
  <c r="Y24" i="6"/>
  <c r="S24" i="6"/>
  <c r="M24" i="6"/>
  <c r="C24" i="6"/>
  <c r="AD62" i="6"/>
  <c r="AB62" i="6"/>
  <c r="Z62" i="6"/>
  <c r="V62" i="6"/>
  <c r="T62" i="6"/>
  <c r="P62" i="6"/>
  <c r="N62" i="6"/>
  <c r="J62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R60" i="6"/>
  <c r="Q60" i="6"/>
  <c r="P60" i="6"/>
  <c r="O60" i="6"/>
  <c r="N60" i="6"/>
  <c r="M60" i="6"/>
  <c r="L60" i="6"/>
  <c r="K60" i="6"/>
  <c r="J60" i="6"/>
  <c r="I60" i="6"/>
  <c r="H60" i="6"/>
  <c r="G60" i="6"/>
  <c r="F60" i="6"/>
  <c r="E60" i="6"/>
  <c r="AE55" i="6"/>
  <c r="AF49" i="6"/>
  <c r="AE49" i="6"/>
  <c r="AF53" i="6"/>
  <c r="AE53" i="6"/>
  <c r="AF52" i="6"/>
  <c r="AE52" i="6"/>
  <c r="AF51" i="6"/>
  <c r="AE51" i="6"/>
  <c r="AF48" i="6"/>
  <c r="AE48" i="6"/>
  <c r="AF47" i="6"/>
  <c r="AE47" i="6"/>
  <c r="AF44" i="6"/>
  <c r="AE44" i="6"/>
  <c r="AF43" i="6"/>
  <c r="AE43" i="6"/>
  <c r="C66" i="6"/>
  <c r="C60" i="6"/>
  <c r="D60" i="6"/>
  <c r="Q30" i="6"/>
  <c r="F30" i="6"/>
  <c r="E30" i="6"/>
  <c r="C43" i="6"/>
  <c r="F43" i="6"/>
  <c r="E43" i="6"/>
  <c r="C47" i="6"/>
  <c r="C52" i="6"/>
  <c r="AF11" i="6"/>
  <c r="AE11" i="6"/>
  <c r="F11" i="6"/>
  <c r="E11" i="6"/>
  <c r="C8" i="6"/>
  <c r="AE12" i="6"/>
  <c r="E12" i="6"/>
  <c r="C12" i="6"/>
  <c r="L12" i="6" s="1"/>
  <c r="C23" i="6"/>
  <c r="L46" i="2"/>
  <c r="D46" i="2" s="1"/>
  <c r="M21" i="2"/>
  <c r="M20" i="2"/>
  <c r="K19" i="2"/>
  <c r="C20" i="6"/>
  <c r="O20" i="6"/>
  <c r="F23" i="6"/>
  <c r="F48" i="6"/>
  <c r="E48" i="6"/>
  <c r="F53" i="6"/>
  <c r="E53" i="6"/>
  <c r="F52" i="6"/>
  <c r="E52" i="6"/>
  <c r="F51" i="6"/>
  <c r="E51" i="6"/>
  <c r="E49" i="6"/>
  <c r="AB55" i="6"/>
  <c r="Z55" i="6"/>
  <c r="X55" i="6"/>
  <c r="V55" i="6"/>
  <c r="T55" i="6"/>
  <c r="R55" i="6"/>
  <c r="P55" i="6"/>
  <c r="N55" i="6"/>
  <c r="L55" i="6"/>
  <c r="J55" i="6"/>
  <c r="H55" i="6"/>
  <c r="F47" i="6"/>
  <c r="E47" i="6"/>
  <c r="E44" i="6"/>
  <c r="F44" i="6"/>
  <c r="AF42" i="6"/>
  <c r="F42" i="6"/>
  <c r="D42" i="6"/>
  <c r="Y42" i="6" s="1"/>
  <c r="Y55" i="6" s="1"/>
  <c r="AD39" i="6"/>
  <c r="AB39" i="6"/>
  <c r="Z39" i="6"/>
  <c r="X39" i="6"/>
  <c r="V39" i="6"/>
  <c r="T39" i="6"/>
  <c r="R39" i="6"/>
  <c r="R62" i="6" s="1"/>
  <c r="P39" i="6"/>
  <c r="N39" i="6"/>
  <c r="L39" i="6"/>
  <c r="L62" i="6" s="1"/>
  <c r="J39" i="6"/>
  <c r="H39" i="6"/>
  <c r="AF37" i="6"/>
  <c r="F37" i="6"/>
  <c r="D37" i="6"/>
  <c r="AF36" i="6"/>
  <c r="Y36" i="6"/>
  <c r="Q36" i="6"/>
  <c r="F36" i="6"/>
  <c r="D36" i="6"/>
  <c r="AF35" i="6"/>
  <c r="AC39" i="6"/>
  <c r="AC62" i="6" s="1"/>
  <c r="AA39" i="6"/>
  <c r="AA62" i="6" s="1"/>
  <c r="W39" i="6"/>
  <c r="W62" i="6" s="1"/>
  <c r="S39" i="6"/>
  <c r="O39" i="6"/>
  <c r="O62" i="6" s="1"/>
  <c r="F35" i="6"/>
  <c r="C39" i="6"/>
  <c r="AD33" i="6"/>
  <c r="AB33" i="6"/>
  <c r="Z33" i="6"/>
  <c r="X33" i="6"/>
  <c r="V33" i="6"/>
  <c r="T33" i="6"/>
  <c r="R33" i="6"/>
  <c r="P33" i="6"/>
  <c r="N33" i="6"/>
  <c r="L33" i="6"/>
  <c r="J33" i="6"/>
  <c r="H33" i="6"/>
  <c r="C33" i="6"/>
  <c r="AF31" i="6"/>
  <c r="F31" i="6"/>
  <c r="D31" i="6"/>
  <c r="AA31" i="6" s="1"/>
  <c r="AF29" i="6"/>
  <c r="F29" i="6"/>
  <c r="D29" i="6"/>
  <c r="Y29" i="6" s="1"/>
  <c r="AF28" i="6"/>
  <c r="F28" i="6"/>
  <c r="D28" i="6"/>
  <c r="W28" i="6" s="1"/>
  <c r="AD26" i="6"/>
  <c r="AB26" i="6"/>
  <c r="Z26" i="6"/>
  <c r="X26" i="6"/>
  <c r="X62" i="6" s="1"/>
  <c r="V26" i="6"/>
  <c r="T26" i="6"/>
  <c r="R26" i="6"/>
  <c r="P26" i="6"/>
  <c r="N26" i="6"/>
  <c r="L26" i="6"/>
  <c r="J26" i="6"/>
  <c r="H26" i="6"/>
  <c r="AF24" i="6"/>
  <c r="F24" i="6"/>
  <c r="AF22" i="6"/>
  <c r="AE22" i="6"/>
  <c r="F22" i="6"/>
  <c r="E22" i="6"/>
  <c r="AF20" i="6"/>
  <c r="F20" i="6"/>
  <c r="AD15" i="6"/>
  <c r="AB15" i="6"/>
  <c r="Z15" i="6"/>
  <c r="X15" i="6"/>
  <c r="V15" i="6"/>
  <c r="T15" i="6"/>
  <c r="R15" i="6"/>
  <c r="P15" i="6"/>
  <c r="N15" i="6"/>
  <c r="K15" i="6"/>
  <c r="I15" i="6"/>
  <c r="G15" i="6"/>
  <c r="AF10" i="6"/>
  <c r="AE10" i="6"/>
  <c r="F10" i="6"/>
  <c r="E10" i="6"/>
  <c r="AF8" i="6"/>
  <c r="AE8" i="6"/>
  <c r="F8" i="6"/>
  <c r="E8" i="6"/>
  <c r="W15" i="6"/>
  <c r="C27" i="5"/>
  <c r="D27" i="5" s="1"/>
  <c r="AC27" i="5" s="1"/>
  <c r="I11" i="2"/>
  <c r="E11" i="2" s="1"/>
  <c r="C16" i="5"/>
  <c r="H16" i="5" s="1"/>
  <c r="AD29" i="5"/>
  <c r="AB29" i="5"/>
  <c r="Z29" i="5"/>
  <c r="X29" i="5"/>
  <c r="V29" i="5"/>
  <c r="T29" i="5"/>
  <c r="R29" i="5"/>
  <c r="P29" i="5"/>
  <c r="N29" i="5"/>
  <c r="F26" i="5"/>
  <c r="D26" i="5"/>
  <c r="F25" i="5"/>
  <c r="AD52" i="5"/>
  <c r="AB52" i="5"/>
  <c r="Z52" i="5"/>
  <c r="X52" i="5"/>
  <c r="V52" i="5"/>
  <c r="T52" i="5"/>
  <c r="R52" i="5"/>
  <c r="P52" i="5"/>
  <c r="N52" i="5"/>
  <c r="L52" i="5"/>
  <c r="J52" i="5"/>
  <c r="H52" i="5"/>
  <c r="F50" i="5"/>
  <c r="F49" i="5"/>
  <c r="F48" i="5"/>
  <c r="AD46" i="5"/>
  <c r="AB46" i="5"/>
  <c r="Z46" i="5"/>
  <c r="X46" i="5"/>
  <c r="V46" i="5"/>
  <c r="T46" i="5"/>
  <c r="R46" i="5"/>
  <c r="P46" i="5"/>
  <c r="N46" i="5"/>
  <c r="D38" i="5"/>
  <c r="AA38" i="5" s="1"/>
  <c r="AD35" i="5"/>
  <c r="AB35" i="5"/>
  <c r="Z35" i="5"/>
  <c r="X35" i="5"/>
  <c r="V35" i="5"/>
  <c r="T35" i="5"/>
  <c r="R35" i="5"/>
  <c r="P35" i="5"/>
  <c r="N35" i="5"/>
  <c r="D32" i="5"/>
  <c r="Y32" i="5" s="1"/>
  <c r="AD20" i="5"/>
  <c r="AB20" i="5"/>
  <c r="Z20" i="5"/>
  <c r="X20" i="5"/>
  <c r="V20" i="5"/>
  <c r="T20" i="5"/>
  <c r="R20" i="5"/>
  <c r="P20" i="5"/>
  <c r="N20" i="5"/>
  <c r="F17" i="5"/>
  <c r="E17" i="5"/>
  <c r="N43" i="4"/>
  <c r="M43" i="4"/>
  <c r="L43" i="4"/>
  <c r="K43" i="4"/>
  <c r="J43" i="4"/>
  <c r="I43" i="4"/>
  <c r="H43" i="4"/>
  <c r="G43" i="4"/>
  <c r="C43" i="4"/>
  <c r="F41" i="4"/>
  <c r="E41" i="4"/>
  <c r="F39" i="4"/>
  <c r="E39" i="4"/>
  <c r="F38" i="4"/>
  <c r="E38" i="4"/>
  <c r="F37" i="4"/>
  <c r="E37" i="4"/>
  <c r="F35" i="4"/>
  <c r="E35" i="4"/>
  <c r="F34" i="4"/>
  <c r="E34" i="4"/>
  <c r="F32" i="4"/>
  <c r="E32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C30" i="4"/>
  <c r="F28" i="4"/>
  <c r="E28" i="4"/>
  <c r="F27" i="4"/>
  <c r="E27" i="4"/>
  <c r="F26" i="4"/>
  <c r="E26" i="4"/>
  <c r="F25" i="4"/>
  <c r="E25" i="4"/>
  <c r="F24" i="4"/>
  <c r="E24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C22" i="4"/>
  <c r="F20" i="4"/>
  <c r="E20" i="4"/>
  <c r="F19" i="4"/>
  <c r="E19" i="4"/>
  <c r="F18" i="4"/>
  <c r="F22" i="4" s="1"/>
  <c r="E18" i="4"/>
  <c r="E22" i="4" s="1"/>
  <c r="AD13" i="4"/>
  <c r="AB13" i="4"/>
  <c r="Z13" i="4"/>
  <c r="X13" i="4"/>
  <c r="V13" i="4"/>
  <c r="T13" i="4"/>
  <c r="R13" i="4"/>
  <c r="P13" i="4"/>
  <c r="N13" i="4"/>
  <c r="L13" i="4"/>
  <c r="J13" i="4"/>
  <c r="H13" i="4"/>
  <c r="C13" i="4"/>
  <c r="F11" i="4"/>
  <c r="E11" i="4"/>
  <c r="F10" i="4"/>
  <c r="E10" i="4"/>
  <c r="F8" i="4"/>
  <c r="AD36" i="3"/>
  <c r="AD39" i="3" s="1"/>
  <c r="AC36" i="3"/>
  <c r="AC39" i="3" s="1"/>
  <c r="AB36" i="3"/>
  <c r="AB39" i="3" s="1"/>
  <c r="AA36" i="3"/>
  <c r="AA39" i="3" s="1"/>
  <c r="Z36" i="3"/>
  <c r="Z39" i="3" s="1"/>
  <c r="Y36" i="3"/>
  <c r="Y39" i="3" s="1"/>
  <c r="X36" i="3"/>
  <c r="X39" i="3" s="1"/>
  <c r="W36" i="3"/>
  <c r="W39" i="3" s="1"/>
  <c r="V36" i="3"/>
  <c r="V39" i="3" s="1"/>
  <c r="U36" i="3"/>
  <c r="U39" i="3" s="1"/>
  <c r="T36" i="3"/>
  <c r="T39" i="3" s="1"/>
  <c r="S36" i="3"/>
  <c r="S39" i="3" s="1"/>
  <c r="R36" i="3"/>
  <c r="R39" i="3" s="1"/>
  <c r="Q36" i="3"/>
  <c r="Q39" i="3" s="1"/>
  <c r="P36" i="3"/>
  <c r="P39" i="3" s="1"/>
  <c r="P40" i="3" s="1"/>
  <c r="O36" i="3"/>
  <c r="O39" i="3" s="1"/>
  <c r="N36" i="3"/>
  <c r="N39" i="3" s="1"/>
  <c r="M36" i="3"/>
  <c r="M39" i="3" s="1"/>
  <c r="L36" i="3"/>
  <c r="L39" i="3" s="1"/>
  <c r="K36" i="3"/>
  <c r="K39" i="3" s="1"/>
  <c r="J36" i="3"/>
  <c r="J39" i="3" s="1"/>
  <c r="I36" i="3"/>
  <c r="I39" i="3" s="1"/>
  <c r="H36" i="3"/>
  <c r="H39" i="3" s="1"/>
  <c r="G36" i="3"/>
  <c r="G39" i="3" s="1"/>
  <c r="D36" i="3"/>
  <c r="C36" i="3"/>
  <c r="F34" i="3"/>
  <c r="E34" i="3"/>
  <c r="F33" i="3"/>
  <c r="E33" i="3"/>
  <c r="F32" i="3"/>
  <c r="E32" i="3"/>
  <c r="D30" i="3"/>
  <c r="D39" i="3" s="1"/>
  <c r="C30" i="3"/>
  <c r="F28" i="3"/>
  <c r="E28" i="3"/>
  <c r="F27" i="3"/>
  <c r="E27" i="3"/>
  <c r="F26" i="3"/>
  <c r="E26" i="3"/>
  <c r="F25" i="3"/>
  <c r="E25" i="3"/>
  <c r="D23" i="3"/>
  <c r="C23" i="3"/>
  <c r="F21" i="3"/>
  <c r="E21" i="3"/>
  <c r="F20" i="3"/>
  <c r="E20" i="3"/>
  <c r="F19" i="3"/>
  <c r="E19" i="3"/>
  <c r="AD14" i="3"/>
  <c r="AD40" i="3" s="1"/>
  <c r="AC14" i="3"/>
  <c r="AB14" i="3"/>
  <c r="AA14" i="3"/>
  <c r="Z14" i="3"/>
  <c r="Y14" i="3"/>
  <c r="X14" i="3"/>
  <c r="X40" i="3" s="1"/>
  <c r="W14" i="3"/>
  <c r="V14" i="3"/>
  <c r="U14" i="3"/>
  <c r="T14" i="3"/>
  <c r="S14" i="3"/>
  <c r="R14" i="3"/>
  <c r="R40" i="3" s="1"/>
  <c r="Q14" i="3"/>
  <c r="P14" i="3"/>
  <c r="O14" i="3"/>
  <c r="N14" i="3"/>
  <c r="N40" i="3" s="1"/>
  <c r="M14" i="3"/>
  <c r="L14" i="3"/>
  <c r="L40" i="3" s="1"/>
  <c r="K14" i="3"/>
  <c r="J14" i="3"/>
  <c r="I14" i="3"/>
  <c r="H14" i="3"/>
  <c r="H40" i="3" s="1"/>
  <c r="G14" i="3"/>
  <c r="D14" i="3"/>
  <c r="C14" i="3"/>
  <c r="F12" i="3"/>
  <c r="E12" i="3"/>
  <c r="F11" i="3"/>
  <c r="E11" i="3"/>
  <c r="F10" i="3"/>
  <c r="E10" i="3"/>
  <c r="F9" i="3"/>
  <c r="E9" i="3"/>
  <c r="L44" i="2"/>
  <c r="H44" i="2"/>
  <c r="G44" i="2"/>
  <c r="F44" i="2"/>
  <c r="C44" i="2"/>
  <c r="E42" i="2"/>
  <c r="D42" i="2"/>
  <c r="J44" i="2"/>
  <c r="E39" i="2"/>
  <c r="D39" i="2"/>
  <c r="D3" i="2" s="1"/>
  <c r="M44" i="2"/>
  <c r="D38" i="2"/>
  <c r="E36" i="2"/>
  <c r="D36" i="2"/>
  <c r="D35" i="2"/>
  <c r="I33" i="2"/>
  <c r="E33" i="2" s="1"/>
  <c r="D33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I31" i="2"/>
  <c r="H31" i="2"/>
  <c r="G31" i="2"/>
  <c r="F31" i="2"/>
  <c r="C31" i="2"/>
  <c r="E29" i="2"/>
  <c r="D29" i="2"/>
  <c r="M28" i="2"/>
  <c r="M31" i="2" s="1"/>
  <c r="L31" i="2"/>
  <c r="E27" i="2"/>
  <c r="D27" i="2"/>
  <c r="J31" i="2"/>
  <c r="E26" i="2"/>
  <c r="D26" i="2"/>
  <c r="K25" i="2"/>
  <c r="K31" i="2" s="1"/>
  <c r="D25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L23" i="2"/>
  <c r="K23" i="2"/>
  <c r="I23" i="2"/>
  <c r="H23" i="2"/>
  <c r="G23" i="2"/>
  <c r="F23" i="2"/>
  <c r="C23" i="2"/>
  <c r="D21" i="2"/>
  <c r="D20" i="2"/>
  <c r="E20" i="2"/>
  <c r="J23" i="2"/>
  <c r="E19" i="2"/>
  <c r="AC14" i="2"/>
  <c r="AA14" i="2"/>
  <c r="Y14" i="2"/>
  <c r="W14" i="2"/>
  <c r="U14" i="2"/>
  <c r="S14" i="2"/>
  <c r="Q14" i="2"/>
  <c r="O14" i="2"/>
  <c r="M14" i="2"/>
  <c r="K14" i="2"/>
  <c r="G14" i="2"/>
  <c r="C14" i="2"/>
  <c r="E12" i="2"/>
  <c r="D12" i="2"/>
  <c r="D11" i="2"/>
  <c r="E9" i="2"/>
  <c r="AD34" i="1"/>
  <c r="AB34" i="1"/>
  <c r="Z34" i="1"/>
  <c r="X34" i="1"/>
  <c r="V34" i="1"/>
  <c r="T34" i="1"/>
  <c r="R34" i="1"/>
  <c r="P34" i="1"/>
  <c r="N34" i="1"/>
  <c r="L34" i="1"/>
  <c r="J34" i="1"/>
  <c r="H34" i="1"/>
  <c r="C34" i="1"/>
  <c r="F32" i="1"/>
  <c r="E32" i="1"/>
  <c r="M31" i="1"/>
  <c r="F31" i="1"/>
  <c r="F30" i="1"/>
  <c r="D30" i="1"/>
  <c r="Y30" i="1" s="1"/>
  <c r="Y34" i="1" s="1"/>
  <c r="AD28" i="1"/>
  <c r="AD37" i="1" s="1"/>
  <c r="AB28" i="1"/>
  <c r="AB37" i="1" s="1"/>
  <c r="Z28" i="1"/>
  <c r="X28" i="1"/>
  <c r="V28" i="1"/>
  <c r="T28" i="1"/>
  <c r="R28" i="1"/>
  <c r="R37" i="1" s="1"/>
  <c r="P28" i="1"/>
  <c r="P37" i="1" s="1"/>
  <c r="N28" i="1"/>
  <c r="L28" i="1"/>
  <c r="J28" i="1"/>
  <c r="H28" i="1"/>
  <c r="F26" i="1"/>
  <c r="E26" i="1"/>
  <c r="F25" i="1"/>
  <c r="C25" i="1"/>
  <c r="D25" i="1" s="1"/>
  <c r="Y24" i="1"/>
  <c r="Q24" i="1"/>
  <c r="F24" i="1"/>
  <c r="D24" i="1"/>
  <c r="AC23" i="1"/>
  <c r="AC28" i="1" s="1"/>
  <c r="AA23" i="1"/>
  <c r="AA28" i="1" s="1"/>
  <c r="Y23" i="1"/>
  <c r="W23" i="1"/>
  <c r="W28" i="1" s="1"/>
  <c r="U23" i="1"/>
  <c r="S23" i="1"/>
  <c r="S28" i="1" s="1"/>
  <c r="Q23" i="1"/>
  <c r="Q28" i="1" s="1"/>
  <c r="O23" i="1"/>
  <c r="O28" i="1" s="1"/>
  <c r="M23" i="1"/>
  <c r="K23" i="1"/>
  <c r="I23" i="1"/>
  <c r="G23" i="1"/>
  <c r="F23" i="1"/>
  <c r="F28" i="1" s="1"/>
  <c r="C23" i="1"/>
  <c r="C28" i="1" s="1"/>
  <c r="AD21" i="1"/>
  <c r="AB21" i="1"/>
  <c r="Z21" i="1"/>
  <c r="X21" i="1"/>
  <c r="V21" i="1"/>
  <c r="T21" i="1"/>
  <c r="R21" i="1"/>
  <c r="P21" i="1"/>
  <c r="N21" i="1"/>
  <c r="L21" i="1"/>
  <c r="J21" i="1"/>
  <c r="H21" i="1"/>
  <c r="C21" i="1"/>
  <c r="F19" i="1"/>
  <c r="D19" i="1"/>
  <c r="AA19" i="1" s="1"/>
  <c r="F18" i="1"/>
  <c r="D18" i="1"/>
  <c r="AC18" i="1" s="1"/>
  <c r="M17" i="1"/>
  <c r="F17" i="1"/>
  <c r="D17" i="1"/>
  <c r="Y17" i="1" s="1"/>
  <c r="AD12" i="1"/>
  <c r="AD39" i="1" s="1"/>
  <c r="AB12" i="1"/>
  <c r="AB39" i="1" s="1"/>
  <c r="Z12" i="1"/>
  <c r="X12" i="1"/>
  <c r="V12" i="1"/>
  <c r="T12" i="1"/>
  <c r="R12" i="1"/>
  <c r="P12" i="1"/>
  <c r="N12" i="1"/>
  <c r="L12" i="1"/>
  <c r="J12" i="1"/>
  <c r="H12" i="1"/>
  <c r="D12" i="1"/>
  <c r="F10" i="1"/>
  <c r="E10" i="1"/>
  <c r="C10" i="1"/>
  <c r="AC9" i="1"/>
  <c r="AA9" i="1"/>
  <c r="Y9" i="1"/>
  <c r="W9" i="1"/>
  <c r="U9" i="1"/>
  <c r="S9" i="1"/>
  <c r="Q9" i="1"/>
  <c r="O9" i="1"/>
  <c r="M9" i="1"/>
  <c r="K9" i="1"/>
  <c r="I9" i="1"/>
  <c r="G9" i="1"/>
  <c r="F9" i="1"/>
  <c r="C9" i="1"/>
  <c r="AC8" i="1"/>
  <c r="AA8" i="1"/>
  <c r="Y8" i="1"/>
  <c r="Y12" i="1" s="1"/>
  <c r="W8" i="1"/>
  <c r="U8" i="1"/>
  <c r="S8" i="1"/>
  <c r="Q8" i="1"/>
  <c r="O8" i="1"/>
  <c r="M8" i="1"/>
  <c r="M12" i="1" s="1"/>
  <c r="K8" i="1"/>
  <c r="I8" i="1"/>
  <c r="G8" i="1"/>
  <c r="F8" i="1"/>
  <c r="C8" i="1"/>
  <c r="AC7" i="1"/>
  <c r="AA7" i="1"/>
  <c r="U7" i="1"/>
  <c r="Q7" i="1"/>
  <c r="K7" i="1"/>
  <c r="I7" i="1"/>
  <c r="G7" i="1"/>
  <c r="F7" i="1"/>
  <c r="C7" i="1"/>
  <c r="P7" i="7" l="1"/>
  <c r="D45" i="8"/>
  <c r="G7" i="7"/>
  <c r="M7" i="7"/>
  <c r="S7" i="7"/>
  <c r="Y7" i="7"/>
  <c r="D40" i="7"/>
  <c r="D45" i="7"/>
  <c r="D46" i="8"/>
  <c r="D6" i="8" s="1"/>
  <c r="H7" i="7"/>
  <c r="N7" i="7"/>
  <c r="T7" i="7"/>
  <c r="Z7" i="7"/>
  <c r="D46" i="7"/>
  <c r="D6" i="7" s="1"/>
  <c r="B35" i="7"/>
  <c r="B46" i="7" s="1"/>
  <c r="B6" i="7" s="1"/>
  <c r="B7" i="7" s="1"/>
  <c r="B35" i="8"/>
  <c r="B46" i="8" s="1"/>
  <c r="B6" i="8" s="1"/>
  <c r="B7" i="8" s="1"/>
  <c r="C19" i="7"/>
  <c r="C19" i="8"/>
  <c r="B40" i="7"/>
  <c r="B40" i="8"/>
  <c r="B45" i="8"/>
  <c r="AA50" i="5"/>
  <c r="O50" i="5"/>
  <c r="U50" i="5"/>
  <c r="AC50" i="5"/>
  <c r="N37" i="1"/>
  <c r="G12" i="1"/>
  <c r="Z37" i="1"/>
  <c r="Z39" i="1" s="1"/>
  <c r="AC12" i="1"/>
  <c r="O17" i="1"/>
  <c r="U17" i="1"/>
  <c r="U12" i="1"/>
  <c r="AA17" i="1"/>
  <c r="F12" i="1"/>
  <c r="AA12" i="1"/>
  <c r="W12" i="1"/>
  <c r="G17" i="1"/>
  <c r="AC17" i="1"/>
  <c r="G30" i="1"/>
  <c r="K17" i="1"/>
  <c r="O30" i="1"/>
  <c r="O34" i="1" s="1"/>
  <c r="O37" i="1" s="1"/>
  <c r="J40" i="3"/>
  <c r="F48" i="2"/>
  <c r="N44" i="2"/>
  <c r="T44" i="2"/>
  <c r="Z44" i="2"/>
  <c r="Z48" i="2" s="1"/>
  <c r="I14" i="2"/>
  <c r="I49" i="2" s="1"/>
  <c r="U44" i="2"/>
  <c r="C48" i="4"/>
  <c r="W43" i="4"/>
  <c r="W47" i="4" s="1"/>
  <c r="R43" i="4"/>
  <c r="R47" i="4" s="1"/>
  <c r="AD43" i="4"/>
  <c r="AD47" i="4" s="1"/>
  <c r="AD48" i="4" s="1"/>
  <c r="I47" i="4"/>
  <c r="U43" i="4"/>
  <c r="U47" i="4" s="1"/>
  <c r="X43" i="4"/>
  <c r="X47" i="4" s="1"/>
  <c r="X48" i="4" s="1"/>
  <c r="S43" i="4"/>
  <c r="S47" i="4" s="1"/>
  <c r="F13" i="4"/>
  <c r="F2" i="4" s="1"/>
  <c r="Q43" i="4"/>
  <c r="Q47" i="4" s="1"/>
  <c r="AC43" i="4"/>
  <c r="AC47" i="4" s="1"/>
  <c r="E30" i="4"/>
  <c r="H47" i="4"/>
  <c r="F43" i="4"/>
  <c r="G48" i="2"/>
  <c r="G49" i="2" s="1"/>
  <c r="R44" i="2"/>
  <c r="R48" i="2" s="1"/>
  <c r="X44" i="2"/>
  <c r="X48" i="2" s="1"/>
  <c r="C48" i="2"/>
  <c r="Y44" i="2"/>
  <c r="Y48" i="2" s="1"/>
  <c r="Y49" i="2" s="1"/>
  <c r="E28" i="2"/>
  <c r="Q44" i="2"/>
  <c r="Q48" i="2" s="1"/>
  <c r="AC44" i="2"/>
  <c r="AC48" i="2" s="1"/>
  <c r="AC49" i="2" s="1"/>
  <c r="C39" i="3"/>
  <c r="C40" i="3" s="1"/>
  <c r="T40" i="3"/>
  <c r="Z40" i="3"/>
  <c r="Q38" i="5"/>
  <c r="W50" i="5"/>
  <c r="L41" i="5"/>
  <c r="C35" i="5"/>
  <c r="C4" i="5" s="1"/>
  <c r="M50" i="5"/>
  <c r="W41" i="5"/>
  <c r="M41" i="5"/>
  <c r="L37" i="5"/>
  <c r="S43" i="5"/>
  <c r="AA43" i="5"/>
  <c r="H41" i="5"/>
  <c r="S41" i="5"/>
  <c r="AA41" i="5"/>
  <c r="J43" i="5"/>
  <c r="O43" i="5"/>
  <c r="Q43" i="5"/>
  <c r="Y43" i="5"/>
  <c r="M16" i="5"/>
  <c r="H43" i="5"/>
  <c r="M31" i="5"/>
  <c r="H31" i="5"/>
  <c r="J31" i="5"/>
  <c r="U31" i="5"/>
  <c r="W31" i="5"/>
  <c r="AC38" i="5"/>
  <c r="H37" i="5"/>
  <c r="F37" i="5" s="1"/>
  <c r="J39" i="5"/>
  <c r="L39" i="5"/>
  <c r="O41" i="5"/>
  <c r="Q39" i="5"/>
  <c r="U43" i="5"/>
  <c r="Y39" i="5"/>
  <c r="AC43" i="5"/>
  <c r="J27" i="5"/>
  <c r="J29" i="5" s="1"/>
  <c r="H39" i="5"/>
  <c r="J38" i="5"/>
  <c r="L38" i="5"/>
  <c r="O39" i="5"/>
  <c r="S44" i="5"/>
  <c r="U41" i="5"/>
  <c r="W39" i="5"/>
  <c r="AA44" i="5"/>
  <c r="AC41" i="5"/>
  <c r="L27" i="5"/>
  <c r="L29" i="5" s="1"/>
  <c r="J44" i="5"/>
  <c r="Q44" i="5"/>
  <c r="U39" i="5"/>
  <c r="Y44" i="5"/>
  <c r="AC39" i="5"/>
  <c r="H44" i="5"/>
  <c r="L44" i="5"/>
  <c r="W44" i="5"/>
  <c r="C20" i="5"/>
  <c r="J41" i="5"/>
  <c r="L43" i="5"/>
  <c r="O44" i="5"/>
  <c r="Q41" i="5"/>
  <c r="S39" i="5"/>
  <c r="U44" i="5"/>
  <c r="H27" i="5"/>
  <c r="S31" i="5"/>
  <c r="AC31" i="5"/>
  <c r="O31" i="5"/>
  <c r="Q31" i="5"/>
  <c r="AA31" i="5"/>
  <c r="L31" i="5"/>
  <c r="Y31" i="5"/>
  <c r="L40" i="5"/>
  <c r="F40" i="5" s="1"/>
  <c r="S40" i="5"/>
  <c r="U40" i="5"/>
  <c r="O40" i="5"/>
  <c r="H38" i="5"/>
  <c r="W37" i="5"/>
  <c r="Y37" i="5"/>
  <c r="O32" i="5"/>
  <c r="AA32" i="5"/>
  <c r="U33" i="5"/>
  <c r="O34" i="5"/>
  <c r="AA34" i="5"/>
  <c r="U49" i="5"/>
  <c r="Q32" i="5"/>
  <c r="AC32" i="5"/>
  <c r="W33" i="5"/>
  <c r="Q34" i="5"/>
  <c r="AC34" i="5"/>
  <c r="L34" i="5"/>
  <c r="W49" i="5"/>
  <c r="S32" i="5"/>
  <c r="M33" i="5"/>
  <c r="Y33" i="5"/>
  <c r="S34" i="5"/>
  <c r="H33" i="5"/>
  <c r="J34" i="5"/>
  <c r="L33" i="5"/>
  <c r="M49" i="5"/>
  <c r="Y49" i="5"/>
  <c r="U32" i="5"/>
  <c r="O33" i="5"/>
  <c r="AA33" i="5"/>
  <c r="U34" i="5"/>
  <c r="H34" i="5"/>
  <c r="J33" i="5"/>
  <c r="L32" i="5"/>
  <c r="O49" i="5"/>
  <c r="AA49" i="5"/>
  <c r="W32" i="5"/>
  <c r="Q33" i="5"/>
  <c r="AC33" i="5"/>
  <c r="W34" i="5"/>
  <c r="H32" i="5"/>
  <c r="J32" i="5"/>
  <c r="AC49" i="5"/>
  <c r="Q49" i="5"/>
  <c r="M32" i="5"/>
  <c r="M34" i="5"/>
  <c r="C52" i="5"/>
  <c r="C6" i="5" s="1"/>
  <c r="D48" i="5"/>
  <c r="Y48" i="5" s="1"/>
  <c r="P55" i="5"/>
  <c r="AB55" i="5"/>
  <c r="M39" i="5"/>
  <c r="F16" i="5"/>
  <c r="M43" i="5"/>
  <c r="AA37" i="5"/>
  <c r="R55" i="5"/>
  <c r="AD55" i="5"/>
  <c r="S16" i="5"/>
  <c r="S38" i="5"/>
  <c r="M37" i="5"/>
  <c r="AC37" i="5"/>
  <c r="T55" i="5"/>
  <c r="Y16" i="5"/>
  <c r="U38" i="5"/>
  <c r="M44" i="5"/>
  <c r="O37" i="5"/>
  <c r="V55" i="5"/>
  <c r="W38" i="5"/>
  <c r="Q37" i="5"/>
  <c r="X55" i="5"/>
  <c r="M38" i="5"/>
  <c r="Y38" i="5"/>
  <c r="S37" i="5"/>
  <c r="N55" i="5"/>
  <c r="Z55" i="5"/>
  <c r="O38" i="5"/>
  <c r="U37" i="5"/>
  <c r="H62" i="6"/>
  <c r="C55" i="6"/>
  <c r="F12" i="6"/>
  <c r="AF12" i="6"/>
  <c r="AE15" i="6"/>
  <c r="C15" i="6"/>
  <c r="F33" i="6"/>
  <c r="O29" i="6"/>
  <c r="Q39" i="6"/>
  <c r="Q62" i="6" s="1"/>
  <c r="F26" i="6"/>
  <c r="AC29" i="6"/>
  <c r="Y39" i="6"/>
  <c r="Q24" i="6"/>
  <c r="O24" i="6"/>
  <c r="S29" i="6"/>
  <c r="AF39" i="6"/>
  <c r="C26" i="6"/>
  <c r="AA29" i="6"/>
  <c r="Q31" i="6"/>
  <c r="AC28" i="6"/>
  <c r="AF26" i="6"/>
  <c r="O28" i="6"/>
  <c r="Q29" i="6"/>
  <c r="S31" i="6"/>
  <c r="G55" i="6"/>
  <c r="AA42" i="6"/>
  <c r="AA55" i="6" s="1"/>
  <c r="AA24" i="6"/>
  <c r="Q28" i="6"/>
  <c r="U31" i="6"/>
  <c r="E35" i="6"/>
  <c r="O42" i="6"/>
  <c r="O55" i="6" s="1"/>
  <c r="AC42" i="6"/>
  <c r="AC55" i="6" s="1"/>
  <c r="AC24" i="6"/>
  <c r="Y28" i="6"/>
  <c r="U29" i="6"/>
  <c r="AC31" i="6"/>
  <c r="F39" i="6"/>
  <c r="Q42" i="6"/>
  <c r="Q55" i="6" s="1"/>
  <c r="E36" i="6"/>
  <c r="G26" i="6"/>
  <c r="AA28" i="6"/>
  <c r="W29" i="6"/>
  <c r="AF33" i="6"/>
  <c r="S42" i="6"/>
  <c r="S55" i="6" s="1"/>
  <c r="AF55" i="6"/>
  <c r="D55" i="6"/>
  <c r="K39" i="6"/>
  <c r="U39" i="6"/>
  <c r="U62" i="6" s="1"/>
  <c r="M39" i="6"/>
  <c r="AE35" i="6"/>
  <c r="O15" i="6"/>
  <c r="AA15" i="6"/>
  <c r="AE36" i="6"/>
  <c r="Q15" i="6"/>
  <c r="S15" i="6"/>
  <c r="U24" i="6"/>
  <c r="S28" i="6"/>
  <c r="W31" i="6"/>
  <c r="G39" i="6"/>
  <c r="U42" i="6"/>
  <c r="U55" i="6" s="1"/>
  <c r="Y15" i="6"/>
  <c r="AC15" i="6"/>
  <c r="J15" i="6"/>
  <c r="U15" i="6"/>
  <c r="K26" i="6"/>
  <c r="W24" i="6"/>
  <c r="U28" i="6"/>
  <c r="M31" i="6"/>
  <c r="Y31" i="6"/>
  <c r="K55" i="6"/>
  <c r="W42" i="6"/>
  <c r="W55" i="6" s="1"/>
  <c r="L15" i="6"/>
  <c r="M26" i="6"/>
  <c r="M62" i="6" s="1"/>
  <c r="M29" i="6"/>
  <c r="O31" i="6"/>
  <c r="M42" i="6"/>
  <c r="M55" i="6" s="1"/>
  <c r="J48" i="2"/>
  <c r="E35" i="2"/>
  <c r="S27" i="5"/>
  <c r="U27" i="5"/>
  <c r="W27" i="5"/>
  <c r="M27" i="5"/>
  <c r="Y27" i="5"/>
  <c r="I20" i="5"/>
  <c r="O27" i="5"/>
  <c r="AA27" i="5"/>
  <c r="F52" i="5"/>
  <c r="D6" i="5" s="1"/>
  <c r="Q27" i="5"/>
  <c r="D46" i="5"/>
  <c r="G20" i="5"/>
  <c r="C46" i="5"/>
  <c r="K20" i="5"/>
  <c r="M40" i="5"/>
  <c r="D35" i="5"/>
  <c r="C12" i="1"/>
  <c r="Q12" i="1"/>
  <c r="F21" i="1"/>
  <c r="W19" i="1"/>
  <c r="J37" i="1"/>
  <c r="V37" i="1"/>
  <c r="V39" i="1" s="1"/>
  <c r="F14" i="3"/>
  <c r="F2" i="3" s="1"/>
  <c r="F23" i="3"/>
  <c r="F30" i="3"/>
  <c r="F36" i="3"/>
  <c r="E7" i="1"/>
  <c r="S12" i="1"/>
  <c r="W17" i="1"/>
  <c r="C37" i="1"/>
  <c r="Y28" i="1"/>
  <c r="Y37" i="1" s="1"/>
  <c r="L37" i="1"/>
  <c r="X37" i="1"/>
  <c r="X39" i="1" s="1"/>
  <c r="F34" i="1"/>
  <c r="F37" i="1" s="1"/>
  <c r="I44" i="2"/>
  <c r="I48" i="2" s="1"/>
  <c r="J47" i="4"/>
  <c r="J48" i="4" s="1"/>
  <c r="P43" i="4"/>
  <c r="P47" i="4" s="1"/>
  <c r="V43" i="4"/>
  <c r="V47" i="4" s="1"/>
  <c r="V48" i="4" s="1"/>
  <c r="AB43" i="4"/>
  <c r="AB47" i="4" s="1"/>
  <c r="AB48" i="4" s="1"/>
  <c r="E38" i="2"/>
  <c r="V40" i="3"/>
  <c r="AB40" i="3"/>
  <c r="E13" i="4"/>
  <c r="E2" i="4" s="1"/>
  <c r="K47" i="4"/>
  <c r="C47" i="4"/>
  <c r="L47" i="4"/>
  <c r="O43" i="4"/>
  <c r="O47" i="4" s="1"/>
  <c r="E43" i="4"/>
  <c r="E9" i="1"/>
  <c r="G19" i="1"/>
  <c r="W30" i="1"/>
  <c r="W34" i="1" s="1"/>
  <c r="W37" i="1" s="1"/>
  <c r="E14" i="2"/>
  <c r="E2" i="2" s="1"/>
  <c r="G47" i="4"/>
  <c r="M47" i="4"/>
  <c r="Y43" i="4"/>
  <c r="Y47" i="4" s="1"/>
  <c r="K12" i="1"/>
  <c r="O12" i="1"/>
  <c r="E8" i="1"/>
  <c r="S17" i="1"/>
  <c r="O19" i="1"/>
  <c r="H37" i="1"/>
  <c r="T37" i="1"/>
  <c r="T39" i="1" s="1"/>
  <c r="D14" i="2"/>
  <c r="D2" i="2" s="1"/>
  <c r="D4" i="2" s="1"/>
  <c r="H48" i="2"/>
  <c r="P44" i="2"/>
  <c r="P48" i="2" s="1"/>
  <c r="V44" i="2"/>
  <c r="V48" i="2" s="1"/>
  <c r="AB44" i="2"/>
  <c r="AB48" i="2" s="1"/>
  <c r="E14" i="3"/>
  <c r="E2" i="3" s="1"/>
  <c r="E23" i="3"/>
  <c r="E30" i="3"/>
  <c r="E36" i="3"/>
  <c r="N47" i="4"/>
  <c r="T43" i="4"/>
  <c r="T47" i="4" s="1"/>
  <c r="T48" i="4" s="1"/>
  <c r="Z43" i="4"/>
  <c r="Z47" i="4" s="1"/>
  <c r="Z48" i="4" s="1"/>
  <c r="F30" i="4"/>
  <c r="AA43" i="4"/>
  <c r="AA47" i="4" s="1"/>
  <c r="L48" i="2"/>
  <c r="M23" i="2"/>
  <c r="M48" i="2" s="1"/>
  <c r="E21" i="2"/>
  <c r="E23" i="2" s="1"/>
  <c r="E25" i="2"/>
  <c r="E31" i="2" s="1"/>
  <c r="D28" i="2"/>
  <c r="D31" i="2" s="1"/>
  <c r="D40" i="2"/>
  <c r="D44" i="2" s="1"/>
  <c r="O44" i="2"/>
  <c r="O48" i="2" s="1"/>
  <c r="S44" i="2"/>
  <c r="S48" i="2" s="1"/>
  <c r="S49" i="2" s="1"/>
  <c r="W44" i="2"/>
  <c r="W48" i="2" s="1"/>
  <c r="W49" i="2" s="1"/>
  <c r="AA44" i="2"/>
  <c r="AA48" i="2" s="1"/>
  <c r="AA49" i="2" s="1"/>
  <c r="T48" i="2"/>
  <c r="U48" i="2"/>
  <c r="U49" i="2" s="1"/>
  <c r="N48" i="2"/>
  <c r="D19" i="2"/>
  <c r="D23" i="2" s="1"/>
  <c r="E40" i="2"/>
  <c r="I25" i="1"/>
  <c r="I28" i="1" s="1"/>
  <c r="I37" i="1" s="1"/>
  <c r="D28" i="1"/>
  <c r="U25" i="1"/>
  <c r="U28" i="1" s="1"/>
  <c r="M25" i="1"/>
  <c r="M28" i="1" s="1"/>
  <c r="K25" i="1"/>
  <c r="K28" i="1" s="1"/>
  <c r="I17" i="1"/>
  <c r="Q17" i="1"/>
  <c r="G18" i="1"/>
  <c r="O18" i="1"/>
  <c r="W18" i="1"/>
  <c r="M19" i="1"/>
  <c r="U19" i="1"/>
  <c r="AC19" i="1"/>
  <c r="AC21" i="1" s="1"/>
  <c r="E23" i="1"/>
  <c r="K30" i="1"/>
  <c r="K34" i="1" s="1"/>
  <c r="S30" i="1"/>
  <c r="S34" i="1" s="1"/>
  <c r="S37" i="1" s="1"/>
  <c r="AA30" i="1"/>
  <c r="AA34" i="1" s="1"/>
  <c r="AA37" i="1" s="1"/>
  <c r="E31" i="1"/>
  <c r="I18" i="1"/>
  <c r="Q18" i="1"/>
  <c r="Y18" i="1"/>
  <c r="E24" i="1"/>
  <c r="G28" i="1"/>
  <c r="M30" i="1"/>
  <c r="M34" i="1" s="1"/>
  <c r="U30" i="1"/>
  <c r="U34" i="1" s="1"/>
  <c r="AC30" i="1"/>
  <c r="AC34" i="1" s="1"/>
  <c r="AC37" i="1" s="1"/>
  <c r="G34" i="1"/>
  <c r="I12" i="1"/>
  <c r="K18" i="1"/>
  <c r="S18" i="1"/>
  <c r="AA18" i="1"/>
  <c r="AA21" i="1" s="1"/>
  <c r="I19" i="1"/>
  <c r="Q19" i="1"/>
  <c r="Y19" i="1"/>
  <c r="D21" i="1"/>
  <c r="D34" i="1"/>
  <c r="M18" i="1"/>
  <c r="U18" i="1"/>
  <c r="K19" i="1"/>
  <c r="S19" i="1"/>
  <c r="I30" i="1"/>
  <c r="I34" i="1" s="1"/>
  <c r="Q30" i="1"/>
  <c r="Q34" i="1" s="1"/>
  <c r="Q37" i="1" s="1"/>
  <c r="D19" i="8" l="1"/>
  <c r="D5" i="8" s="1"/>
  <c r="D7" i="8" s="1"/>
  <c r="C5" i="8"/>
  <c r="C7" i="8" s="1"/>
  <c r="D19" i="7"/>
  <c r="D5" i="7" s="1"/>
  <c r="D7" i="7" s="1"/>
  <c r="C5" i="7"/>
  <c r="C7" i="7" s="1"/>
  <c r="E50" i="5"/>
  <c r="F33" i="5"/>
  <c r="E33" i="5"/>
  <c r="O21" i="1"/>
  <c r="S21" i="1"/>
  <c r="F39" i="1"/>
  <c r="E12" i="1"/>
  <c r="W21" i="1"/>
  <c r="U37" i="1"/>
  <c r="G21" i="1"/>
  <c r="E30" i="1"/>
  <c r="E34" i="1" s="1"/>
  <c r="E4" i="2"/>
  <c r="E47" i="4"/>
  <c r="L48" i="4"/>
  <c r="N48" i="4" s="1"/>
  <c r="F47" i="4"/>
  <c r="C62" i="6"/>
  <c r="F39" i="3"/>
  <c r="F3" i="3" s="1"/>
  <c r="F4" i="3" s="1"/>
  <c r="J46" i="5"/>
  <c r="B4" i="5"/>
  <c r="B6" i="5"/>
  <c r="F43" i="5"/>
  <c r="L35" i="5"/>
  <c r="M48" i="5"/>
  <c r="M52" i="5" s="1"/>
  <c r="E38" i="5"/>
  <c r="F41" i="5"/>
  <c r="E41" i="5"/>
  <c r="H35" i="5"/>
  <c r="F31" i="5"/>
  <c r="F27" i="5"/>
  <c r="F29" i="5" s="1"/>
  <c r="D3" i="5" s="1"/>
  <c r="H29" i="5"/>
  <c r="F39" i="5"/>
  <c r="F32" i="5"/>
  <c r="F44" i="5"/>
  <c r="F42" i="5"/>
  <c r="H46" i="5"/>
  <c r="S48" i="5"/>
  <c r="S52" i="5" s="1"/>
  <c r="U48" i="5"/>
  <c r="U52" i="5" s="1"/>
  <c r="AC48" i="5"/>
  <c r="AC52" i="5" s="1"/>
  <c r="L46" i="5"/>
  <c r="Y52" i="5"/>
  <c r="F38" i="5"/>
  <c r="W46" i="5"/>
  <c r="E39" i="5"/>
  <c r="Y46" i="5"/>
  <c r="E16" i="5"/>
  <c r="S46" i="5"/>
  <c r="AA46" i="5"/>
  <c r="Q46" i="5"/>
  <c r="E34" i="5"/>
  <c r="F34" i="5"/>
  <c r="I52" i="5"/>
  <c r="E49" i="5"/>
  <c r="J35" i="5"/>
  <c r="J55" i="5" s="1"/>
  <c r="AC46" i="5"/>
  <c r="E6" i="5"/>
  <c r="D52" i="5"/>
  <c r="W48" i="5"/>
  <c r="W52" i="5" s="1"/>
  <c r="Q48" i="5"/>
  <c r="Q52" i="5" s="1"/>
  <c r="O48" i="5"/>
  <c r="O52" i="5" s="1"/>
  <c r="AA48" i="5"/>
  <c r="AA52" i="5" s="1"/>
  <c r="K52" i="5"/>
  <c r="O46" i="5"/>
  <c r="M46" i="5"/>
  <c r="K46" i="5"/>
  <c r="E43" i="5"/>
  <c r="E42" i="5"/>
  <c r="E44" i="5"/>
  <c r="G46" i="5"/>
  <c r="E37" i="5"/>
  <c r="U46" i="5"/>
  <c r="C5" i="5"/>
  <c r="B5" i="5" s="1"/>
  <c r="AF62" i="6"/>
  <c r="F62" i="6"/>
  <c r="S33" i="6"/>
  <c r="K33" i="6"/>
  <c r="K62" i="6" s="1"/>
  <c r="I33" i="6"/>
  <c r="W33" i="6"/>
  <c r="AC33" i="6"/>
  <c r="AE28" i="6"/>
  <c r="G33" i="6"/>
  <c r="G62" i="6" s="1"/>
  <c r="AA33" i="6"/>
  <c r="Q33" i="6"/>
  <c r="E31" i="6"/>
  <c r="AE29" i="6"/>
  <c r="Y33" i="6"/>
  <c r="U33" i="6"/>
  <c r="AE37" i="6"/>
  <c r="AE39" i="6" s="1"/>
  <c r="E37" i="6"/>
  <c r="E39" i="6" s="1"/>
  <c r="AE31" i="6"/>
  <c r="I39" i="6"/>
  <c r="M15" i="6"/>
  <c r="E15" i="6"/>
  <c r="AE24" i="6"/>
  <c r="O33" i="6"/>
  <c r="I26" i="6"/>
  <c r="E24" i="6"/>
  <c r="M33" i="6"/>
  <c r="E29" i="6"/>
  <c r="W20" i="6"/>
  <c r="W26" i="6" s="1"/>
  <c r="AC20" i="6"/>
  <c r="AC26" i="6" s="1"/>
  <c r="U20" i="6"/>
  <c r="U26" i="6" s="1"/>
  <c r="S20" i="6"/>
  <c r="S26" i="6" s="1"/>
  <c r="S62" i="6" s="1"/>
  <c r="Q20" i="6"/>
  <c r="Q26" i="6" s="1"/>
  <c r="AA20" i="6"/>
  <c r="AA26" i="6" s="1"/>
  <c r="Y20" i="6"/>
  <c r="Y26" i="6" s="1"/>
  <c r="Y62" i="6" s="1"/>
  <c r="I55" i="6"/>
  <c r="E42" i="6"/>
  <c r="E55" i="6" s="1"/>
  <c r="AE42" i="6"/>
  <c r="E28" i="6"/>
  <c r="AF15" i="6"/>
  <c r="F15" i="6"/>
  <c r="H15" i="6"/>
  <c r="I46" i="5"/>
  <c r="G52" i="5"/>
  <c r="S35" i="5"/>
  <c r="I29" i="5"/>
  <c r="K29" i="5"/>
  <c r="U35" i="5"/>
  <c r="E44" i="2"/>
  <c r="E48" i="2" s="1"/>
  <c r="E3" i="2" s="1"/>
  <c r="Q35" i="5"/>
  <c r="M29" i="5"/>
  <c r="E27" i="5"/>
  <c r="Y35" i="5"/>
  <c r="W35" i="5"/>
  <c r="E26" i="5"/>
  <c r="G29" i="5"/>
  <c r="M35" i="5"/>
  <c r="AA35" i="5"/>
  <c r="E32" i="5"/>
  <c r="E40" i="5"/>
  <c r="K35" i="5"/>
  <c r="I35" i="5"/>
  <c r="E31" i="5"/>
  <c r="G35" i="5"/>
  <c r="AC35" i="5"/>
  <c r="O35" i="5"/>
  <c r="Q21" i="1"/>
  <c r="K21" i="1"/>
  <c r="U21" i="1"/>
  <c r="E19" i="1"/>
  <c r="Y21" i="1"/>
  <c r="K37" i="1"/>
  <c r="F15" i="3"/>
  <c r="E39" i="3"/>
  <c r="M21" i="1"/>
  <c r="D48" i="2"/>
  <c r="K44" i="2"/>
  <c r="K48" i="2" s="1"/>
  <c r="K49" i="2" s="1"/>
  <c r="M49" i="2" s="1"/>
  <c r="M37" i="1"/>
  <c r="I21" i="1"/>
  <c r="E17" i="1"/>
  <c r="D37" i="1"/>
  <c r="G37" i="1"/>
  <c r="E18" i="1"/>
  <c r="E25" i="1"/>
  <c r="E28" i="1" s="1"/>
  <c r="L55" i="5" l="1"/>
  <c r="E21" i="1"/>
  <c r="E37" i="1" s="1"/>
  <c r="F3" i="4"/>
  <c r="F4" i="4" s="1"/>
  <c r="E3" i="4"/>
  <c r="E4" i="4" s="1"/>
  <c r="E3" i="3"/>
  <c r="E4" i="3" s="1"/>
  <c r="H55" i="5"/>
  <c r="F35" i="5"/>
  <c r="D4" i="5" s="1"/>
  <c r="E4" i="5" s="1"/>
  <c r="F46" i="5"/>
  <c r="D5" i="5" s="1"/>
  <c r="E5" i="5" s="1"/>
  <c r="E48" i="5"/>
  <c r="E52" i="5" s="1"/>
  <c r="E46" i="5"/>
  <c r="K55" i="5"/>
  <c r="G55" i="5"/>
  <c r="I55" i="5"/>
  <c r="M55" i="5"/>
  <c r="I62" i="6"/>
  <c r="C67" i="6"/>
  <c r="C69" i="6" s="1"/>
  <c r="AE33" i="6"/>
  <c r="F16" i="6"/>
  <c r="E33" i="6"/>
  <c r="E20" i="6"/>
  <c r="E26" i="6" s="1"/>
  <c r="O26" i="6"/>
  <c r="AE20" i="6"/>
  <c r="AF16" i="6"/>
  <c r="E35" i="5"/>
  <c r="F55" i="5" l="1"/>
  <c r="E62" i="6"/>
  <c r="AE62" i="6"/>
  <c r="AD55" i="6" l="1"/>
  <c r="F49" i="6"/>
  <c r="F55" i="6"/>
  <c r="D13" i="5"/>
  <c r="AC13" i="5" s="1"/>
  <c r="AC20" i="5" s="1"/>
  <c r="C29" i="5"/>
  <c r="C55" i="5" s="1"/>
  <c r="C57" i="5" s="1"/>
  <c r="D25" i="5" l="1"/>
  <c r="D29" i="5" s="1"/>
  <c r="W13" i="5"/>
  <c r="W20" i="5" s="1"/>
  <c r="C3" i="5"/>
  <c r="B3" i="5" s="1"/>
  <c r="Q13" i="5"/>
  <c r="Q20" i="5" s="1"/>
  <c r="Y13" i="5"/>
  <c r="Y20" i="5" s="1"/>
  <c r="U13" i="5"/>
  <c r="U20" i="5" s="1"/>
  <c r="M13" i="5"/>
  <c r="J13" i="5"/>
  <c r="J20" i="5" s="1"/>
  <c r="AA13" i="5"/>
  <c r="AA20" i="5" s="1"/>
  <c r="S13" i="5"/>
  <c r="S20" i="5" s="1"/>
  <c r="O13" i="5"/>
  <c r="O20" i="5" s="1"/>
  <c r="H13" i="5"/>
  <c r="L13" i="5"/>
  <c r="L20" i="5" s="1"/>
  <c r="U25" i="5" l="1"/>
  <c r="U29" i="5" s="1"/>
  <c r="U55" i="5" s="1"/>
  <c r="Y25" i="5"/>
  <c r="Y29" i="5" s="1"/>
  <c r="Y55" i="5" s="1"/>
  <c r="W25" i="5"/>
  <c r="W29" i="5" s="1"/>
  <c r="W55" i="5" s="1"/>
  <c r="O25" i="5"/>
  <c r="AA25" i="5"/>
  <c r="AA29" i="5" s="1"/>
  <c r="AA55" i="5" s="1"/>
  <c r="S25" i="5"/>
  <c r="S29" i="5" s="1"/>
  <c r="S55" i="5" s="1"/>
  <c r="E3" i="5"/>
  <c r="AC25" i="5"/>
  <c r="AC29" i="5" s="1"/>
  <c r="AC55" i="5" s="1"/>
  <c r="Q25" i="5"/>
  <c r="Q29" i="5" s="1"/>
  <c r="Q55" i="5" s="1"/>
  <c r="F13" i="5"/>
  <c r="F20" i="5" s="1"/>
  <c r="H20" i="5"/>
  <c r="M20" i="5"/>
  <c r="E13" i="5"/>
  <c r="E20" i="5" s="1"/>
  <c r="E25" i="5" l="1"/>
  <c r="E29" i="5" s="1"/>
  <c r="E55" i="5" s="1"/>
  <c r="O29" i="5"/>
  <c r="O55" i="5" s="1"/>
  <c r="F21" i="5"/>
</calcChain>
</file>

<file path=xl/sharedStrings.xml><?xml version="1.0" encoding="utf-8"?>
<sst xmlns="http://schemas.openxmlformats.org/spreadsheetml/2006/main" count="803" uniqueCount="222">
  <si>
    <t>Budget 2023/24</t>
  </si>
  <si>
    <t>AUTO SUM TOTALS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</si>
  <si>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</si>
  <si>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</si>
  <si>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</si>
  <si>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</si>
  <si>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</si>
  <si>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</si>
  <si>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</si>
  <si>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</si>
  <si>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</si>
  <si>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</si>
  <si>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</si>
  <si>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</si>
  <si>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Notes</t>
  </si>
  <si>
    <t>BUDGET</t>
  </si>
  <si>
    <t>FORECAST TOTALs</t>
  </si>
  <si>
    <t>ACTUAL TOTALS</t>
  </si>
  <si>
    <t>EXP</t>
  </si>
  <si>
    <t>ACT</t>
  </si>
  <si>
    <t>b/f From Budget 2022/23</t>
  </si>
  <si>
    <t>N/A</t>
  </si>
  <si>
    <t>Totals IN</t>
  </si>
  <si>
    <t>Project Costs</t>
  </si>
  <si>
    <t>SALARY SUB TOTAL</t>
  </si>
  <si>
    <t>Project Materials</t>
  </si>
  <si>
    <t>PROJECT EXPENSES SUB TOTAL</t>
  </si>
  <si>
    <t>Other Project Expenses</t>
  </si>
  <si>
    <t>Advertising</t>
  </si>
  <si>
    <t>Refreshments</t>
  </si>
  <si>
    <t>Contingency</t>
  </si>
  <si>
    <t>Other EXPENSES SUB TOTAL</t>
  </si>
  <si>
    <t>Profit</t>
  </si>
  <si>
    <t>TOTALS OUT</t>
  </si>
  <si>
    <t>BALANCE</t>
  </si>
  <si>
    <t>Event is in July</t>
  </si>
  <si>
    <t>MONEY IN - INCOME</t>
  </si>
  <si>
    <t>Grant Received</t>
  </si>
  <si>
    <t>Donation</t>
  </si>
  <si>
    <t>MONEY OUT - EXPENDITURE</t>
  </si>
  <si>
    <t>Artist 1</t>
  </si>
  <si>
    <t>Artist 2</t>
  </si>
  <si>
    <t>Extra &amp; Assitant</t>
  </si>
  <si>
    <t>Fabric</t>
  </si>
  <si>
    <t>Thread</t>
  </si>
  <si>
    <t>needles</t>
  </si>
  <si>
    <t>Scissors</t>
  </si>
  <si>
    <t>Others</t>
  </si>
  <si>
    <t>Paper &amp; pencils</t>
  </si>
  <si>
    <t>Hire of space</t>
  </si>
  <si>
    <t>Facebook posts</t>
  </si>
  <si>
    <t>Instagram Reels/ Stories</t>
  </si>
  <si>
    <t>Soft Drinks, Tea &amp; Coffee, milk</t>
  </si>
  <si>
    <t>Tesco</t>
  </si>
  <si>
    <t>Tea Break - biscuits, cakes</t>
  </si>
  <si>
    <t>Lunch - Platters delivered from Café</t>
  </si>
  <si>
    <t>Petrol to get there</t>
  </si>
  <si>
    <t>Profit - My  money EARNED</t>
  </si>
  <si>
    <t>Unspent Balance</t>
  </si>
  <si>
    <t>ENTERPRISE ANNUAL Budget 2023/24</t>
  </si>
  <si>
    <t>Annual Budget</t>
  </si>
  <si>
    <t>MOS Budget</t>
  </si>
  <si>
    <t>Quartly Workshop Grant</t>
  </si>
  <si>
    <t>Run 4 a year</t>
  </si>
  <si>
    <t>Var</t>
  </si>
  <si>
    <t>Art Fair Sales</t>
  </si>
  <si>
    <t>Regular Art fair stall</t>
  </si>
  <si>
    <t>Online Sales</t>
  </si>
  <si>
    <t>Website sales</t>
  </si>
  <si>
    <t>SPACE &amp; People</t>
  </si>
  <si>
    <t>Studio Rent</t>
  </si>
  <si>
    <t>Hire of space for workshops</t>
  </si>
  <si>
    <t>Fees for Workshop Artists</t>
  </si>
  <si>
    <t>2 @£750 a sessioin</t>
  </si>
  <si>
    <t>Assistant at workshops</t>
  </si>
  <si>
    <t>SUB TOTAL</t>
  </si>
  <si>
    <t>ADMIN Costs</t>
  </si>
  <si>
    <t>Insurance</t>
  </si>
  <si>
    <t>Annual cost</t>
  </si>
  <si>
    <t>Online shop Subscription</t>
  </si>
  <si>
    <t>Monthly fee</t>
  </si>
  <si>
    <t>Website</t>
  </si>
  <si>
    <t>Stationary &amp; Printer ink</t>
  </si>
  <si>
    <t>ADMIN SUB TOTAL</t>
  </si>
  <si>
    <t>Materials &amp; Supplies</t>
  </si>
  <si>
    <t>TOOLS</t>
  </si>
  <si>
    <t>Needles, scissors etc.</t>
  </si>
  <si>
    <t>MATERIALS &amp; SUPPLIES SUB TOTAL</t>
  </si>
  <si>
    <t>OTHER EXPENSES</t>
  </si>
  <si>
    <t>Online</t>
  </si>
  <si>
    <t>Facebook/Insta Boosts</t>
  </si>
  <si>
    <t>Workshop Advertising</t>
  </si>
  <si>
    <t>Local paper/publications</t>
  </si>
  <si>
    <t>Refreshements</t>
  </si>
  <si>
    <t>Workshops</t>
  </si>
  <si>
    <t>Working lunches</t>
  </si>
  <si>
    <t>Annual meet with funder</t>
  </si>
  <si>
    <t>Travel</t>
  </si>
  <si>
    <t>Train</t>
  </si>
  <si>
    <t>Petrol</t>
  </si>
  <si>
    <t>Parking</t>
  </si>
  <si>
    <t>OTHER EXPENSES SUB TOTAL</t>
  </si>
  <si>
    <t xml:space="preserve">Workshop Fee </t>
  </si>
  <si>
    <t>Takings frrom Sales</t>
  </si>
  <si>
    <t>Tsfr to ME SUB TOTAL</t>
  </si>
  <si>
    <t>Profit - To transfer</t>
  </si>
  <si>
    <t>Workshop Fee</t>
  </si>
  <si>
    <t>Income from SALES</t>
  </si>
  <si>
    <t>Diff</t>
  </si>
  <si>
    <t>ANNUAL Budget 2023/24</t>
  </si>
  <si>
    <t>Actual SPEND</t>
  </si>
  <si>
    <t>Outstanding BAL</t>
  </si>
  <si>
    <t>Investments</t>
  </si>
  <si>
    <t>Savings</t>
  </si>
  <si>
    <t>Fixed Costs</t>
  </si>
  <si>
    <t>Guilt Free Spending</t>
  </si>
  <si>
    <t>Employed Earnings</t>
  </si>
  <si>
    <t>JOB</t>
  </si>
  <si>
    <t>Freelance Income</t>
  </si>
  <si>
    <t>Workshop Income</t>
  </si>
  <si>
    <t>Agreed til 2026</t>
  </si>
  <si>
    <t>INVESTMENT</t>
  </si>
  <si>
    <t xml:space="preserve">FUTURE </t>
  </si>
  <si>
    <t>PENSION POT - from past employment</t>
  </si>
  <si>
    <t>Inventment ISA</t>
  </si>
  <si>
    <t>SAVING SUB TOTAL</t>
  </si>
  <si>
    <t>SAVING</t>
  </si>
  <si>
    <t>HOLIDAYS</t>
  </si>
  <si>
    <t>EMERGENCY FUND</t>
  </si>
  <si>
    <t>Xmas</t>
  </si>
  <si>
    <t>Tax tot pay in self assessment</t>
  </si>
  <si>
    <t>FIXED COSTS - Living</t>
  </si>
  <si>
    <t>Rent/Mortgage</t>
  </si>
  <si>
    <t>Utilities</t>
  </si>
  <si>
    <t>Gas, Electricity, Water</t>
  </si>
  <si>
    <t>Tel &amp; Internet</t>
  </si>
  <si>
    <t>Broadband &amp; Mobile</t>
  </si>
  <si>
    <t>Council Tax</t>
  </si>
  <si>
    <t>Groceries</t>
  </si>
  <si>
    <t>Food &amp; Groceries</t>
  </si>
  <si>
    <t>Health</t>
  </si>
  <si>
    <t>Eye, teeth</t>
  </si>
  <si>
    <t>Subscriptions</t>
  </si>
  <si>
    <t>Netflix, Spotify</t>
  </si>
  <si>
    <t>Gifts</t>
  </si>
  <si>
    <t>List out who &amp; £</t>
  </si>
  <si>
    <t>LIVING Costs SUB TOTAL</t>
  </si>
  <si>
    <t>SPENDING</t>
  </si>
  <si>
    <t>Going Out</t>
  </si>
  <si>
    <t>Hobby</t>
  </si>
  <si>
    <t>SPENDING SUB TOTAL</t>
  </si>
  <si>
    <t>Living</t>
  </si>
  <si>
    <t>Job 1</t>
  </si>
  <si>
    <t>10 months of year</t>
  </si>
  <si>
    <t>Job 2</t>
  </si>
  <si>
    <t>Approx mos</t>
  </si>
  <si>
    <t>Allowance</t>
  </si>
  <si>
    <t>Xmas ?? &amp; Birthday ??</t>
  </si>
  <si>
    <t>s/be £200</t>
  </si>
  <si>
    <t>HOLIDAY with friends</t>
  </si>
  <si>
    <t>FUTURE</t>
  </si>
  <si>
    <t>Gym membership</t>
  </si>
  <si>
    <t>Stationary</t>
  </si>
  <si>
    <t>Lunches at College</t>
  </si>
  <si>
    <t>Presents</t>
  </si>
  <si>
    <t>4 - MUM, BROTHER, friend x2</t>
  </si>
  <si>
    <t>TOTAL INCOME</t>
  </si>
  <si>
    <t>YEAR TOTALS</t>
  </si>
  <si>
    <t>TOTAL EXPENSES</t>
  </si>
  <si>
    <t>b/f</t>
  </si>
  <si>
    <t>Budget 2024/25</t>
  </si>
  <si>
    <t>Project WORKSHOP - Budget 2024/25</t>
  </si>
  <si>
    <t>BUSINESS BUDGET TEMPLATE</t>
  </si>
  <si>
    <t>[Business name]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</si>
  <si>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</si>
  <si>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</si>
  <si>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</si>
  <si>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</si>
  <si>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</si>
  <si>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</si>
  <si>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</si>
  <si>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</si>
  <si>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</si>
  <si>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</si>
  <si>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</si>
  <si>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</si>
  <si>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Summary</t>
  </si>
  <si>
    <t>ACTUAL</t>
  </si>
  <si>
    <t>UNDER / OVER</t>
  </si>
  <si>
    <t>Total Income</t>
  </si>
  <si>
    <t>Total Expenses</t>
  </si>
  <si>
    <t>YEAR END</t>
  </si>
  <si>
    <t>INCOME</t>
  </si>
  <si>
    <t>OPERATING INCOME</t>
  </si>
  <si>
    <t>Category 1</t>
  </si>
  <si>
    <t>Category 2</t>
  </si>
  <si>
    <t>Category 3</t>
  </si>
  <si>
    <t>Category 4</t>
  </si>
  <si>
    <t>Category 5</t>
  </si>
  <si>
    <t>Category 6</t>
  </si>
  <si>
    <t>Category 7</t>
  </si>
  <si>
    <t>TOTAL</t>
  </si>
  <si>
    <t>EXPENSES</t>
  </si>
  <si>
    <t>OPERATING EXPENSE</t>
  </si>
  <si>
    <t>Accounting &amp; Legal</t>
  </si>
  <si>
    <t>Depreciation</t>
  </si>
  <si>
    <t>Dues &amp; Subscriptions</t>
  </si>
  <si>
    <t>Interest Expense</t>
  </si>
  <si>
    <t>Maintenance/ Improvements</t>
  </si>
  <si>
    <t>Taxes &amp; Licenses</t>
  </si>
  <si>
    <t>Telephone</t>
  </si>
  <si>
    <t>Web</t>
  </si>
  <si>
    <t>PAYROLL</t>
  </si>
  <si>
    <t>Payroll Expenses</t>
  </si>
  <si>
    <t>Salaries &amp; Wages</t>
  </si>
  <si>
    <t>Contractor Wages</t>
  </si>
  <si>
    <t>OFFICE</t>
  </si>
  <si>
    <t>Overhead</t>
  </si>
  <si>
    <t>Office Supplies</t>
  </si>
  <si>
    <t xml:space="preserve">Manage budgets with Xero </t>
  </si>
  <si>
    <t xml:space="preserve"> SUB TOTAL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</si>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</sst>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_ ;[Red]\-#,##0.00\ "/>
    <numFmt numFmtId="165" formatCode="#,##0.00_ ;\-#,##0.00\ "/>
    <numFmt numFmtId="166" formatCode="&quot;$&quot;#,##0"/>
    <numFmt numFmtId="167" formatCode="[$£-809]#,##0.00"/>
  </numFmts>
  <fonts count="4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3F3F76"/>
      <name val="Calibri"/>
      <family val="2"/>
      <scheme val="minor"/>
    </font>
    <font>
      <i/>
      <sz val="11"/>
      <color rgb="FF3F3F76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000000"/>
      <name val="Calibri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6"/>
      <name val="Source Sans Pro"/>
      <family val="2"/>
    </font>
    <font>
      <sz val="10"/>
      <name val="Source Sans Pro"/>
      <family val="2"/>
    </font>
    <font>
      <b/>
      <u/>
      <sz val="16"/>
      <name val="Source Sans Pro"/>
      <family val="2"/>
    </font>
    <font>
      <b/>
      <sz val="8"/>
      <color theme="0"/>
      <name val="Source Sans Pro"/>
      <family val="2"/>
    </font>
    <font>
      <sz val="10"/>
      <color theme="0"/>
      <name val="Source Sans Pro"/>
      <family val="2"/>
    </font>
    <font>
      <b/>
      <sz val="8"/>
      <name val="Source Sans Pro"/>
      <family val="2"/>
    </font>
    <font>
      <sz val="8"/>
      <name val="Source Sans Pro"/>
      <family val="2"/>
    </font>
    <font>
      <u/>
      <sz val="10"/>
      <color theme="10"/>
      <name val="Calibri"/>
      <family val="2"/>
      <scheme val="minor"/>
    </font>
    <font>
      <b/>
      <u/>
      <sz val="11"/>
      <name val="Source Sans Pro"/>
      <family val="2"/>
    </font>
    <font>
      <b/>
      <u/>
      <sz val="12"/>
      <name val="Source Sans Pro"/>
      <family val="2"/>
    </font>
  </fonts>
  <fills count="20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8CBAD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rgb="FFEFEFEF"/>
        <bgColor rgb="FFEFEFEF"/>
      </patternFill>
    </fill>
  </fills>
  <borders count="4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999999"/>
      </bottom>
      <diagonal/>
    </border>
    <border>
      <left/>
      <right/>
      <top style="medium">
        <color indexed="64"/>
      </top>
      <bottom style="thin">
        <color rgb="FF999999"/>
      </bottom>
      <diagonal/>
    </border>
    <border>
      <left/>
      <right style="medium">
        <color indexed="64"/>
      </right>
      <top style="medium">
        <color indexed="64"/>
      </top>
      <bottom style="thin">
        <color rgb="FF999999"/>
      </bottom>
      <diagonal/>
    </border>
    <border>
      <left style="medium">
        <color indexed="64"/>
      </left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medium">
        <color indexed="64"/>
      </left>
      <right style="dotted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medium">
        <color indexed="64"/>
      </right>
      <top style="thin">
        <color rgb="FF999999"/>
      </top>
      <bottom style="thin">
        <color rgb="FF999999"/>
      </bottom>
      <diagonal/>
    </border>
    <border>
      <left/>
      <right style="dotted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dotted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medium">
        <color indexed="64"/>
      </right>
      <top style="thin">
        <color rgb="FF999999"/>
      </top>
      <bottom style="thin">
        <color rgb="FF999999"/>
      </bottom>
      <diagonal/>
    </border>
    <border>
      <left style="medium">
        <color indexed="64"/>
      </left>
      <right style="dotted">
        <color rgb="FF999999"/>
      </right>
      <top style="thin">
        <color rgb="FF999999"/>
      </top>
      <bottom style="medium">
        <color indexed="64"/>
      </bottom>
      <diagonal/>
    </border>
    <border>
      <left/>
      <right style="thin">
        <color rgb="FF999999"/>
      </right>
      <top style="thin">
        <color rgb="FF999999"/>
      </top>
      <bottom style="medium">
        <color indexed="64"/>
      </bottom>
      <diagonal/>
    </border>
    <border>
      <left/>
      <right style="medium">
        <color indexed="64"/>
      </right>
      <top style="thin">
        <color rgb="FF999999"/>
      </top>
      <bottom style="medium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10" fillId="2" borderId="1" applyNumberFormat="0" applyAlignment="0" applyProtection="0"/>
    <xf numFmtId="0" fontId="37" fillId="0" borderId="0"/>
    <xf numFmtId="0" fontId="45" fillId="0" borderId="0" applyNumberFormat="0" applyFill="0" applyBorder="0" applyAlignment="0" applyProtection="0"/>
  </cellStyleXfs>
  <cellXfs count="401">
    <xf numFmtId="0" fontId="0" fillId="0" borderId="0" xfId="0"/>
    <xf numFmtId="0" fontId="4" fillId="3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43" fontId="5" fillId="0" borderId="2" xfId="1" applyFont="1" applyFill="1" applyBorder="1" applyAlignment="1">
      <alignment vertical="center" wrapText="1"/>
    </xf>
    <xf numFmtId="43" fontId="6" fillId="0" borderId="0" xfId="1" applyFont="1" applyFill="1" applyBorder="1" applyAlignment="1">
      <alignment vertical="center" wrapText="1"/>
    </xf>
    <xf numFmtId="4" fontId="7" fillId="0" borderId="0" xfId="0" applyNumberFormat="1" applyFont="1"/>
    <xf numFmtId="4" fontId="0" fillId="0" borderId="0" xfId="0" applyNumberFormat="1"/>
    <xf numFmtId="43" fontId="5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6" fillId="8" borderId="4" xfId="0" applyFont="1" applyFill="1" applyBorder="1" applyAlignment="1">
      <alignment horizontal="left" vertical="top"/>
    </xf>
    <xf numFmtId="0" fontId="6" fillId="8" borderId="2" xfId="0" applyFont="1" applyFill="1" applyBorder="1" applyAlignment="1">
      <alignment horizontal="left" vertical="top"/>
    </xf>
    <xf numFmtId="4" fontId="6" fillId="8" borderId="4" xfId="0" applyNumberFormat="1" applyFont="1" applyFill="1" applyBorder="1" applyAlignment="1">
      <alignment horizontal="right" vertical="top"/>
    </xf>
    <xf numFmtId="4" fontId="6" fillId="0" borderId="7" xfId="1" applyNumberFormat="1" applyFont="1" applyBorder="1" applyAlignment="1">
      <alignment horizontal="center" vertical="top"/>
    </xf>
    <xf numFmtId="4" fontId="5" fillId="0" borderId="4" xfId="1" applyNumberFormat="1" applyFont="1" applyBorder="1" applyAlignment="1">
      <alignment horizontal="center" vertical="top"/>
    </xf>
    <xf numFmtId="4" fontId="6" fillId="0" borderId="7" xfId="1" applyNumberFormat="1" applyFont="1" applyFill="1" applyBorder="1" applyAlignment="1">
      <alignment horizontal="center" vertical="top"/>
    </xf>
    <xf numFmtId="4" fontId="6" fillId="0" borderId="5" xfId="1" applyNumberFormat="1" applyFont="1" applyBorder="1" applyAlignment="1">
      <alignment horizontal="center" vertical="top"/>
    </xf>
    <xf numFmtId="0" fontId="0" fillId="0" borderId="6" xfId="0" applyBorder="1" applyAlignment="1">
      <alignment horizontal="left" vertical="top"/>
    </xf>
    <xf numFmtId="4" fontId="0" fillId="0" borderId="6" xfId="0" applyNumberFormat="1" applyBorder="1" applyAlignment="1">
      <alignment horizontal="right" vertical="top"/>
    </xf>
    <xf numFmtId="164" fontId="11" fillId="0" borderId="6" xfId="2" applyNumberFormat="1" applyFont="1" applyFill="1" applyBorder="1" applyAlignment="1">
      <alignment horizontal="right" vertical="top"/>
    </xf>
    <xf numFmtId="164" fontId="12" fillId="0" borderId="7" xfId="1" applyNumberFormat="1" applyFont="1" applyFill="1" applyBorder="1" applyAlignment="1">
      <alignment vertical="top"/>
    </xf>
    <xf numFmtId="4" fontId="7" fillId="0" borderId="6" xfId="1" applyNumberFormat="1" applyFont="1" applyFill="1" applyBorder="1" applyAlignment="1">
      <alignment horizontal="center" vertical="top"/>
    </xf>
    <xf numFmtId="4" fontId="3" fillId="0" borderId="7" xfId="1" applyNumberFormat="1" applyFont="1" applyFill="1" applyBorder="1" applyAlignment="1">
      <alignment horizontal="center" vertical="top"/>
    </xf>
    <xf numFmtId="164" fontId="13" fillId="0" borderId="6" xfId="1" applyNumberFormat="1" applyFont="1" applyFill="1" applyBorder="1" applyAlignment="1">
      <alignment vertical="top"/>
    </xf>
    <xf numFmtId="4" fontId="7" fillId="0" borderId="6" xfId="1" applyNumberFormat="1" applyFont="1" applyFill="1" applyBorder="1" applyAlignment="1">
      <alignment horizontal="right" vertical="top"/>
    </xf>
    <xf numFmtId="4" fontId="3" fillId="0" borderId="7" xfId="1" applyNumberFormat="1" applyFont="1" applyBorder="1" applyAlignment="1">
      <alignment horizontal="right" vertical="top"/>
    </xf>
    <xf numFmtId="4" fontId="7" fillId="0" borderId="6" xfId="1" applyNumberFormat="1" applyFont="1" applyBorder="1" applyAlignment="1">
      <alignment horizontal="right" vertical="top"/>
    </xf>
    <xf numFmtId="164" fontId="13" fillId="0" borderId="7" xfId="1" applyNumberFormat="1" applyFont="1" applyFill="1" applyBorder="1" applyAlignment="1">
      <alignment vertical="top"/>
    </xf>
    <xf numFmtId="0" fontId="14" fillId="0" borderId="0" xfId="0" applyFont="1"/>
    <xf numFmtId="164" fontId="15" fillId="0" borderId="6" xfId="1" applyNumberFormat="1" applyFont="1" applyFill="1" applyBorder="1" applyAlignment="1">
      <alignment horizontal="right" vertical="top"/>
    </xf>
    <xf numFmtId="4" fontId="12" fillId="0" borderId="7" xfId="1" applyNumberFormat="1" applyFont="1" applyFill="1" applyBorder="1" applyAlignment="1">
      <alignment horizontal="right" vertical="top"/>
    </xf>
    <xf numFmtId="2" fontId="0" fillId="0" borderId="0" xfId="0" applyNumberFormat="1" applyAlignment="1">
      <alignment horizontal="left" vertical="top"/>
    </xf>
    <xf numFmtId="0" fontId="16" fillId="8" borderId="6" xfId="0" applyFont="1" applyFill="1" applyBorder="1" applyAlignment="1">
      <alignment horizontal="left" vertical="center"/>
    </xf>
    <xf numFmtId="0" fontId="16" fillId="8" borderId="0" xfId="0" applyFont="1" applyFill="1" applyAlignment="1">
      <alignment horizontal="left" vertical="center"/>
    </xf>
    <xf numFmtId="4" fontId="16" fillId="8" borderId="6" xfId="1" applyNumberFormat="1" applyFont="1" applyFill="1" applyBorder="1" applyAlignment="1">
      <alignment horizontal="right" vertical="center"/>
    </xf>
    <xf numFmtId="164" fontId="17" fillId="8" borderId="6" xfId="1" applyNumberFormat="1" applyFont="1" applyFill="1" applyBorder="1" applyAlignment="1">
      <alignment horizontal="right" vertical="center"/>
    </xf>
    <xf numFmtId="164" fontId="16" fillId="8" borderId="7" xfId="1" applyNumberFormat="1" applyFont="1" applyFill="1" applyBorder="1" applyAlignment="1">
      <alignment horizontal="right" vertical="center"/>
    </xf>
    <xf numFmtId="4" fontId="17" fillId="8" borderId="6" xfId="1" applyNumberFormat="1" applyFont="1" applyFill="1" applyBorder="1" applyAlignment="1">
      <alignment horizontal="right" vertical="center"/>
    </xf>
    <xf numFmtId="4" fontId="16" fillId="8" borderId="7" xfId="1" applyNumberFormat="1" applyFont="1" applyFill="1" applyBorder="1" applyAlignment="1">
      <alignment horizontal="right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18" fillId="9" borderId="0" xfId="0" applyFont="1" applyFill="1" applyAlignment="1">
      <alignment horizontal="left" vertical="center"/>
    </xf>
    <xf numFmtId="0" fontId="19" fillId="0" borderId="0" xfId="0" applyFont="1" applyAlignment="1">
      <alignment horizontal="left" vertical="top"/>
    </xf>
    <xf numFmtId="4" fontId="19" fillId="0" borderId="6" xfId="0" applyNumberFormat="1" applyFont="1" applyBorder="1" applyAlignment="1">
      <alignment horizontal="right" vertical="top"/>
    </xf>
    <xf numFmtId="164" fontId="8" fillId="0" borderId="6" xfId="1" applyNumberFormat="1" applyFont="1" applyFill="1" applyBorder="1" applyAlignment="1">
      <alignment vertical="top"/>
    </xf>
    <xf numFmtId="164" fontId="19" fillId="0" borderId="7" xfId="1" applyNumberFormat="1" applyFont="1" applyFill="1" applyBorder="1" applyAlignment="1">
      <alignment vertical="top"/>
    </xf>
    <xf numFmtId="4" fontId="20" fillId="0" borderId="6" xfId="1" applyNumberFormat="1" applyFont="1" applyFill="1" applyBorder="1" applyAlignment="1">
      <alignment horizontal="right" vertical="top"/>
    </xf>
    <xf numFmtId="4" fontId="21" fillId="0" borderId="7" xfId="1" applyNumberFormat="1" applyFont="1" applyBorder="1" applyAlignment="1">
      <alignment horizontal="right" vertical="top"/>
    </xf>
    <xf numFmtId="4" fontId="21" fillId="0" borderId="0" xfId="1" applyNumberFormat="1" applyFont="1" applyAlignment="1">
      <alignment horizontal="right" vertical="top"/>
    </xf>
    <xf numFmtId="43" fontId="8" fillId="0" borderId="6" xfId="1" applyFont="1" applyFill="1" applyBorder="1" applyAlignment="1">
      <alignment horizontal="left" vertical="top"/>
    </xf>
    <xf numFmtId="4" fontId="8" fillId="0" borderId="6" xfId="1" applyNumberFormat="1" applyFont="1" applyFill="1" applyBorder="1" applyAlignment="1">
      <alignment horizontal="right" vertical="top"/>
    </xf>
    <xf numFmtId="4" fontId="19" fillId="0" borderId="7" xfId="1" applyNumberFormat="1" applyFont="1" applyBorder="1" applyAlignment="1">
      <alignment horizontal="right" vertical="top"/>
    </xf>
    <xf numFmtId="4" fontId="19" fillId="0" borderId="0" xfId="1" applyNumberFormat="1" applyFont="1" applyBorder="1" applyAlignment="1">
      <alignment horizontal="right" vertical="top"/>
    </xf>
    <xf numFmtId="0" fontId="6" fillId="10" borderId="6" xfId="0" applyFont="1" applyFill="1" applyBorder="1" applyAlignment="1">
      <alignment horizontal="left" vertical="top"/>
    </xf>
    <xf numFmtId="0" fontId="0" fillId="10" borderId="0" xfId="0" applyFill="1" applyAlignment="1">
      <alignment horizontal="left" vertical="top"/>
    </xf>
    <xf numFmtId="4" fontId="0" fillId="10" borderId="6" xfId="0" applyNumberFormat="1" applyFill="1" applyBorder="1" applyAlignment="1">
      <alignment horizontal="right" vertical="top"/>
    </xf>
    <xf numFmtId="4" fontId="7" fillId="10" borderId="6" xfId="0" applyNumberFormat="1" applyFont="1" applyFill="1" applyBorder="1"/>
    <xf numFmtId="4" fontId="0" fillId="10" borderId="7" xfId="0" applyNumberFormat="1" applyFill="1" applyBorder="1"/>
    <xf numFmtId="0" fontId="0" fillId="0" borderId="0" xfId="0" applyAlignment="1">
      <alignment vertical="top" wrapText="1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164" fontId="7" fillId="0" borderId="6" xfId="1" applyNumberFormat="1" applyFont="1" applyFill="1" applyBorder="1" applyAlignment="1">
      <alignment horizontal="right" vertical="top"/>
    </xf>
    <xf numFmtId="4" fontId="0" fillId="0" borderId="7" xfId="1" applyNumberFormat="1" applyFont="1" applyBorder="1" applyAlignment="1">
      <alignment horizontal="right" vertical="top"/>
    </xf>
    <xf numFmtId="0" fontId="12" fillId="0" borderId="6" xfId="0" applyFont="1" applyBorder="1" applyAlignment="1">
      <alignment horizontal="right" vertical="top"/>
    </xf>
    <xf numFmtId="4" fontId="7" fillId="0" borderId="7" xfId="1" applyNumberFormat="1" applyFont="1" applyFill="1" applyBorder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23" fillId="11" borderId="0" xfId="0" applyFont="1" applyFill="1" applyAlignment="1">
      <alignment horizontal="right"/>
    </xf>
    <xf numFmtId="0" fontId="23" fillId="11" borderId="0" xfId="0" applyFont="1" applyFill="1"/>
    <xf numFmtId="164" fontId="0" fillId="11" borderId="6" xfId="1" applyNumberFormat="1" applyFont="1" applyFill="1" applyBorder="1" applyAlignment="1">
      <alignment horizontal="right" vertical="top"/>
    </xf>
    <xf numFmtId="164" fontId="7" fillId="11" borderId="6" xfId="1" applyNumberFormat="1" applyFont="1" applyFill="1" applyBorder="1" applyAlignment="1">
      <alignment horizontal="right" vertical="top"/>
    </xf>
    <xf numFmtId="164" fontId="3" fillId="11" borderId="7" xfId="1" applyNumberFormat="1" applyFont="1" applyFill="1" applyBorder="1" applyAlignment="1">
      <alignment horizontal="right" vertical="top"/>
    </xf>
    <xf numFmtId="4" fontId="24" fillId="12" borderId="6" xfId="0" applyNumberFormat="1" applyFont="1" applyFill="1" applyBorder="1" applyAlignment="1">
      <alignment horizontal="right" vertical="top"/>
    </xf>
    <xf numFmtId="4" fontId="23" fillId="12" borderId="7" xfId="0" applyNumberFormat="1" applyFont="1" applyFill="1" applyBorder="1" applyAlignment="1">
      <alignment horizontal="right" vertical="top"/>
    </xf>
    <xf numFmtId="0" fontId="23" fillId="0" borderId="0" xfId="0" applyFont="1" applyAlignment="1">
      <alignment horizontal="left" wrapText="1"/>
    </xf>
    <xf numFmtId="0" fontId="23" fillId="0" borderId="0" xfId="0" applyFont="1"/>
    <xf numFmtId="4" fontId="23" fillId="0" borderId="6" xfId="0" applyNumberFormat="1" applyFont="1" applyBorder="1" applyAlignment="1">
      <alignment horizontal="right"/>
    </xf>
    <xf numFmtId="4" fontId="24" fillId="0" borderId="6" xfId="0" applyNumberFormat="1" applyFont="1" applyBorder="1" applyAlignment="1">
      <alignment horizontal="right" vertical="top"/>
    </xf>
    <xf numFmtId="4" fontId="23" fillId="0" borderId="7" xfId="0" applyNumberFormat="1" applyFont="1" applyBorder="1" applyAlignment="1">
      <alignment horizontal="right" vertical="top"/>
    </xf>
    <xf numFmtId="0" fontId="1" fillId="0" borderId="0" xfId="0" applyFont="1" applyAlignment="1">
      <alignment horizontal="right"/>
    </xf>
    <xf numFmtId="164" fontId="0" fillId="0" borderId="0" xfId="1" applyNumberFormat="1" applyFont="1" applyFill="1" applyBorder="1" applyAlignment="1">
      <alignment horizontal="right" vertical="top"/>
    </xf>
    <xf numFmtId="16" fontId="23" fillId="0" borderId="0" xfId="0" applyNumberFormat="1" applyFont="1" applyAlignment="1">
      <alignment horizontal="right"/>
    </xf>
    <xf numFmtId="164" fontId="0" fillId="0" borderId="7" xfId="1" applyNumberFormat="1" applyFont="1" applyFill="1" applyBorder="1" applyAlignment="1">
      <alignment horizontal="right" vertical="top"/>
    </xf>
    <xf numFmtId="0" fontId="23" fillId="0" borderId="0" xfId="0" applyFont="1" applyAlignment="1">
      <alignment horizontal="right"/>
    </xf>
    <xf numFmtId="164" fontId="0" fillId="11" borderId="7" xfId="1" applyNumberFormat="1" applyFont="1" applyFill="1" applyBorder="1" applyAlignment="1">
      <alignment horizontal="right" vertical="top"/>
    </xf>
    <xf numFmtId="164" fontId="0" fillId="0" borderId="6" xfId="1" applyNumberFormat="1" applyFont="1" applyFill="1" applyBorder="1" applyAlignment="1">
      <alignment horizontal="right" vertical="top"/>
    </xf>
    <xf numFmtId="0" fontId="25" fillId="10" borderId="0" xfId="0" applyFont="1" applyFill="1"/>
    <xf numFmtId="164" fontId="25" fillId="10" borderId="9" xfId="1" applyNumberFormat="1" applyFont="1" applyFill="1" applyBorder="1" applyAlignment="1">
      <alignment horizontal="right" vertical="top"/>
    </xf>
    <xf numFmtId="164" fontId="26" fillId="10" borderId="9" xfId="1" applyNumberFormat="1" applyFont="1" applyFill="1" applyBorder="1" applyAlignment="1">
      <alignment horizontal="right" vertical="top"/>
    </xf>
    <xf numFmtId="164" fontId="25" fillId="10" borderId="8" xfId="1" applyNumberFormat="1" applyFont="1" applyFill="1" applyBorder="1" applyAlignment="1">
      <alignment horizontal="righ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4" fontId="23" fillId="0" borderId="0" xfId="0" applyNumberFormat="1" applyFont="1" applyAlignment="1">
      <alignment horizontal="right"/>
    </xf>
    <xf numFmtId="164" fontId="8" fillId="0" borderId="0" xfId="1" applyNumberFormat="1" applyFont="1" applyFill="1" applyBorder="1" applyAlignment="1">
      <alignment horizontal="right" vertical="top"/>
    </xf>
    <xf numFmtId="2" fontId="19" fillId="0" borderId="0" xfId="1" applyNumberFormat="1" applyFont="1" applyFill="1" applyBorder="1" applyAlignment="1">
      <alignment horizontal="right" vertical="top"/>
    </xf>
    <xf numFmtId="4" fontId="8" fillId="0" borderId="0" xfId="1" applyNumberFormat="1" applyFont="1" applyFill="1" applyBorder="1" applyAlignment="1">
      <alignment horizontal="right" vertical="top"/>
    </xf>
    <xf numFmtId="4" fontId="19" fillId="0" borderId="0" xfId="1" applyNumberFormat="1" applyFont="1" applyAlignment="1">
      <alignment horizontal="right" vertical="top"/>
    </xf>
    <xf numFmtId="4" fontId="8" fillId="0" borderId="0" xfId="1" applyNumberFormat="1" applyFont="1" applyAlignment="1">
      <alignment horizontal="right" vertical="top"/>
    </xf>
    <xf numFmtId="4" fontId="19" fillId="0" borderId="0" xfId="1" applyNumberFormat="1" applyFont="1" applyFill="1" applyBorder="1" applyAlignment="1">
      <alignment horizontal="right" vertical="top"/>
    </xf>
    <xf numFmtId="4" fontId="19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27" fillId="13" borderId="0" xfId="0" applyFont="1" applyFill="1" applyAlignment="1">
      <alignment horizontal="right" vertical="center"/>
    </xf>
    <xf numFmtId="0" fontId="27" fillId="13" borderId="0" xfId="0" applyFont="1" applyFill="1" applyAlignment="1">
      <alignment horizontal="left" vertical="center"/>
    </xf>
    <xf numFmtId="4" fontId="27" fillId="13" borderId="0" xfId="1" applyNumberFormat="1" applyFont="1" applyFill="1" applyBorder="1" applyAlignment="1">
      <alignment horizontal="right" vertical="center"/>
    </xf>
    <xf numFmtId="4" fontId="28" fillId="0" borderId="0" xfId="1" applyNumberFormat="1" applyFont="1" applyFill="1" applyBorder="1" applyAlignment="1">
      <alignment horizontal="right" vertical="center"/>
    </xf>
    <xf numFmtId="4" fontId="29" fillId="0" borderId="0" xfId="1" applyNumberFormat="1" applyFont="1" applyFill="1" applyBorder="1" applyAlignment="1">
      <alignment horizontal="right" vertical="center"/>
    </xf>
    <xf numFmtId="4" fontId="30" fillId="0" borderId="0" xfId="1" applyNumberFormat="1" applyFont="1" applyFill="1" applyBorder="1" applyAlignment="1">
      <alignment horizontal="left" vertical="center"/>
    </xf>
    <xf numFmtId="4" fontId="31" fillId="0" borderId="0" xfId="1" applyNumberFormat="1" applyFont="1" applyAlignment="1">
      <alignment horizontal="center" vertical="center"/>
    </xf>
    <xf numFmtId="4" fontId="30" fillId="0" borderId="0" xfId="1" applyNumberFormat="1" applyFont="1" applyAlignment="1">
      <alignment horizontal="center" vertical="center"/>
    </xf>
    <xf numFmtId="4" fontId="30" fillId="0" borderId="0" xfId="1" applyNumberFormat="1" applyFont="1" applyFill="1" applyBorder="1" applyAlignment="1">
      <alignment horizontal="center" vertical="center"/>
    </xf>
    <xf numFmtId="4" fontId="29" fillId="0" borderId="0" xfId="1" applyNumberFormat="1" applyFont="1" applyAlignment="1">
      <alignment horizontal="center" vertical="center"/>
    </xf>
    <xf numFmtId="4" fontId="30" fillId="0" borderId="0" xfId="1" applyNumberFormat="1" applyFont="1" applyFill="1" applyBorder="1" applyAlignment="1">
      <alignment horizontal="right" vertical="center"/>
    </xf>
    <xf numFmtId="4" fontId="30" fillId="0" borderId="0" xfId="0" applyNumberFormat="1" applyFont="1" applyAlignment="1">
      <alignment horizontal="right"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horizontal="left" vertical="center"/>
    </xf>
    <xf numFmtId="0" fontId="27" fillId="0" borderId="0" xfId="0" applyFont="1" applyAlignment="1">
      <alignment horizontal="right" vertical="center"/>
    </xf>
    <xf numFmtId="0" fontId="27" fillId="0" borderId="0" xfId="0" applyFont="1" applyAlignment="1">
      <alignment horizontal="left" vertical="center"/>
    </xf>
    <xf numFmtId="4" fontId="27" fillId="0" borderId="0" xfId="1" applyNumberFormat="1" applyFont="1" applyFill="1" applyBorder="1" applyAlignment="1">
      <alignment horizontal="right" vertical="center"/>
    </xf>
    <xf numFmtId="4" fontId="31" fillId="0" borderId="0" xfId="1" applyNumberFormat="1" applyFont="1" applyFill="1" applyAlignment="1">
      <alignment horizontal="center" vertical="center"/>
    </xf>
    <xf numFmtId="4" fontId="30" fillId="0" borderId="0" xfId="1" applyNumberFormat="1" applyFont="1" applyFill="1" applyAlignment="1">
      <alignment horizontal="center" vertical="center"/>
    </xf>
    <xf numFmtId="4" fontId="0" fillId="0" borderId="0" xfId="0" applyNumberFormat="1" applyAlignment="1">
      <alignment horizontal="right" vertical="top"/>
    </xf>
    <xf numFmtId="43" fontId="7" fillId="0" borderId="0" xfId="1" applyFont="1" applyAlignment="1">
      <alignment horizontal="left" vertical="top"/>
    </xf>
    <xf numFmtId="43" fontId="0" fillId="0" borderId="0" xfId="1" applyFont="1" applyAlignment="1">
      <alignment horizontal="left" vertical="top"/>
    </xf>
    <xf numFmtId="43" fontId="8" fillId="0" borderId="0" xfId="1" applyFont="1" applyAlignment="1">
      <alignment horizontal="left" vertical="top"/>
    </xf>
    <xf numFmtId="0" fontId="19" fillId="0" borderId="0" xfId="0" applyFont="1" applyAlignment="1">
      <alignment vertical="top"/>
    </xf>
    <xf numFmtId="43" fontId="19" fillId="0" borderId="0" xfId="1" applyFont="1" applyAlignment="1">
      <alignment horizontal="left" vertical="top"/>
    </xf>
    <xf numFmtId="43" fontId="0" fillId="0" borderId="0" xfId="1" applyFont="1" applyFill="1" applyAlignment="1">
      <alignment horizontal="left" vertical="top"/>
    </xf>
    <xf numFmtId="0" fontId="0" fillId="0" borderId="0" xfId="0" applyAlignment="1">
      <alignment horizontal="left" vertical="top" wrapText="1"/>
    </xf>
    <xf numFmtId="4" fontId="7" fillId="0" borderId="0" xfId="1" applyNumberFormat="1" applyFont="1" applyFill="1" applyBorder="1" applyAlignment="1">
      <alignment horizontal="right" vertical="top"/>
    </xf>
    <xf numFmtId="4" fontId="0" fillId="0" borderId="0" xfId="1" applyNumberFormat="1" applyFont="1" applyAlignment="1">
      <alignment horizontal="right" vertical="top"/>
    </xf>
    <xf numFmtId="4" fontId="7" fillId="0" borderId="0" xfId="1" applyNumberFormat="1" applyFont="1" applyAlignment="1">
      <alignment horizontal="right" vertical="top"/>
    </xf>
    <xf numFmtId="4" fontId="0" fillId="0" borderId="0" xfId="1" applyNumberFormat="1" applyFont="1" applyFill="1" applyBorder="1" applyAlignment="1">
      <alignment horizontal="right" vertical="top"/>
    </xf>
    <xf numFmtId="4" fontId="7" fillId="0" borderId="0" xfId="0" applyNumberFormat="1" applyFont="1" applyAlignment="1">
      <alignment horizontal="right" vertical="top"/>
    </xf>
    <xf numFmtId="43" fontId="7" fillId="0" borderId="0" xfId="1" applyFont="1" applyBorder="1" applyAlignment="1">
      <alignment horizontal="left" vertical="top"/>
    </xf>
    <xf numFmtId="43" fontId="8" fillId="0" borderId="0" xfId="1" applyFont="1" applyBorder="1" applyAlignment="1">
      <alignment horizontal="left" vertical="top"/>
    </xf>
    <xf numFmtId="4" fontId="5" fillId="0" borderId="6" xfId="1" applyNumberFormat="1" applyFont="1" applyFill="1" applyBorder="1" applyAlignment="1">
      <alignment horizontal="center" vertical="top"/>
    </xf>
    <xf numFmtId="4" fontId="5" fillId="0" borderId="6" xfId="1" applyNumberFormat="1" applyFont="1" applyFill="1" applyBorder="1" applyAlignment="1">
      <alignment horizontal="right" vertical="top"/>
    </xf>
    <xf numFmtId="4" fontId="6" fillId="0" borderId="7" xfId="1" applyNumberFormat="1" applyFont="1" applyBorder="1" applyAlignment="1">
      <alignment horizontal="right" vertical="top"/>
    </xf>
    <xf numFmtId="4" fontId="5" fillId="0" borderId="6" xfId="1" applyNumberFormat="1" applyFont="1" applyBorder="1" applyAlignment="1">
      <alignment horizontal="right" vertical="top"/>
    </xf>
    <xf numFmtId="0" fontId="2" fillId="0" borderId="0" xfId="0" applyFont="1" applyAlignment="1">
      <alignment horizontal="left"/>
    </xf>
    <xf numFmtId="16" fontId="22" fillId="0" borderId="0" xfId="0" applyNumberFormat="1" applyFont="1" applyAlignment="1">
      <alignment horizontal="left"/>
    </xf>
    <xf numFmtId="4" fontId="17" fillId="10" borderId="9" xfId="1" applyNumberFormat="1" applyFont="1" applyFill="1" applyBorder="1" applyAlignment="1">
      <alignment horizontal="right" vertical="top"/>
    </xf>
    <xf numFmtId="4" fontId="16" fillId="10" borderId="8" xfId="1" applyNumberFormat="1" applyFont="1" applyFill="1" applyBorder="1" applyAlignment="1">
      <alignment horizontal="right" vertical="top"/>
    </xf>
    <xf numFmtId="0" fontId="31" fillId="8" borderId="4" xfId="0" applyFont="1" applyFill="1" applyBorder="1" applyAlignment="1">
      <alignment horizontal="left" vertical="top"/>
    </xf>
    <xf numFmtId="0" fontId="31" fillId="8" borderId="2" xfId="0" applyFont="1" applyFill="1" applyBorder="1" applyAlignment="1">
      <alignment horizontal="left" vertical="top"/>
    </xf>
    <xf numFmtId="4" fontId="31" fillId="8" borderId="4" xfId="0" applyNumberFormat="1" applyFont="1" applyFill="1" applyBorder="1" applyAlignment="1">
      <alignment horizontal="right" vertical="top"/>
    </xf>
    <xf numFmtId="43" fontId="30" fillId="8" borderId="4" xfId="1" applyFont="1" applyFill="1" applyBorder="1" applyAlignment="1">
      <alignment horizontal="center" vertical="center" wrapText="1"/>
    </xf>
    <xf numFmtId="43" fontId="31" fillId="8" borderId="5" xfId="1" applyFont="1" applyFill="1" applyBorder="1" applyAlignment="1">
      <alignment horizontal="center" vertical="center" wrapText="1"/>
    </xf>
    <xf numFmtId="4" fontId="30" fillId="0" borderId="4" xfId="1" applyNumberFormat="1" applyFont="1" applyFill="1" applyBorder="1" applyAlignment="1">
      <alignment horizontal="center" vertical="top"/>
    </xf>
    <xf numFmtId="4" fontId="31" fillId="0" borderId="7" xfId="1" applyNumberFormat="1" applyFont="1" applyBorder="1" applyAlignment="1">
      <alignment horizontal="center" vertical="top"/>
    </xf>
    <xf numFmtId="4" fontId="30" fillId="0" borderId="4" xfId="1" applyNumberFormat="1" applyFont="1" applyBorder="1" applyAlignment="1">
      <alignment horizontal="center" vertical="top"/>
    </xf>
    <xf numFmtId="4" fontId="31" fillId="0" borderId="7" xfId="1" applyNumberFormat="1" applyFont="1" applyFill="1" applyBorder="1" applyAlignment="1">
      <alignment horizontal="center" vertical="top"/>
    </xf>
    <xf numFmtId="4" fontId="31" fillId="0" borderId="5" xfId="1" applyNumberFormat="1" applyFont="1" applyBorder="1" applyAlignment="1">
      <alignment horizontal="center" vertical="top"/>
    </xf>
    <xf numFmtId="0" fontId="31" fillId="0" borderId="0" xfId="0" applyFont="1" applyAlignment="1">
      <alignment vertical="top"/>
    </xf>
    <xf numFmtId="0" fontId="32" fillId="0" borderId="0" xfId="0" applyFont="1" applyAlignment="1">
      <alignment horizontal="left" vertical="top"/>
    </xf>
    <xf numFmtId="0" fontId="31" fillId="10" borderId="6" xfId="0" applyFont="1" applyFill="1" applyBorder="1" applyAlignment="1">
      <alignment horizontal="left" vertical="top"/>
    </xf>
    <xf numFmtId="0" fontId="32" fillId="10" borderId="0" xfId="0" applyFont="1" applyFill="1" applyAlignment="1">
      <alignment horizontal="left" vertical="top"/>
    </xf>
    <xf numFmtId="4" fontId="32" fillId="10" borderId="6" xfId="0" applyNumberFormat="1" applyFont="1" applyFill="1" applyBorder="1" applyAlignment="1">
      <alignment horizontal="right" vertical="top"/>
    </xf>
    <xf numFmtId="43" fontId="33" fillId="10" borderId="6" xfId="1" applyFont="1" applyFill="1" applyBorder="1" applyAlignment="1">
      <alignment horizontal="left" vertical="top"/>
    </xf>
    <xf numFmtId="164" fontId="32" fillId="10" borderId="7" xfId="1" applyNumberFormat="1" applyFont="1" applyFill="1" applyBorder="1" applyAlignment="1">
      <alignment vertical="top"/>
    </xf>
    <xf numFmtId="4" fontId="33" fillId="10" borderId="6" xfId="0" applyNumberFormat="1" applyFont="1" applyFill="1" applyBorder="1"/>
    <xf numFmtId="4" fontId="32" fillId="10" borderId="7" xfId="0" applyNumberFormat="1" applyFont="1" applyFill="1" applyBorder="1"/>
    <xf numFmtId="0" fontId="32" fillId="0" borderId="0" xfId="0" applyFont="1" applyAlignment="1">
      <alignment vertical="top" wrapText="1"/>
    </xf>
    <xf numFmtId="0" fontId="6" fillId="0" borderId="0" xfId="0" applyFont="1" applyAlignment="1">
      <alignment horizontal="left"/>
    </xf>
    <xf numFmtId="0" fontId="4" fillId="3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4" fontId="4" fillId="0" borderId="0" xfId="0" applyNumberFormat="1" applyFont="1" applyAlignment="1">
      <alignment horizontal="right" vertical="center"/>
    </xf>
    <xf numFmtId="43" fontId="5" fillId="0" borderId="0" xfId="1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4" fontId="6" fillId="0" borderId="0" xfId="0" applyNumberFormat="1" applyFont="1" applyAlignment="1">
      <alignment horizontal="right" vertical="center"/>
    </xf>
    <xf numFmtId="4" fontId="7" fillId="3" borderId="6" xfId="1" applyNumberFormat="1" applyFont="1" applyFill="1" applyBorder="1" applyAlignment="1">
      <alignment horizontal="right" vertical="top"/>
    </xf>
    <xf numFmtId="4" fontId="7" fillId="14" borderId="6" xfId="1" applyNumberFormat="1" applyFont="1" applyFill="1" applyBorder="1" applyAlignment="1">
      <alignment horizontal="right" vertical="top"/>
    </xf>
    <xf numFmtId="4" fontId="0" fillId="0" borderId="0" xfId="0" applyNumberFormat="1" applyAlignment="1">
      <alignment horizontal="right" vertical="center"/>
    </xf>
    <xf numFmtId="43" fontId="7" fillId="0" borderId="0" xfId="1" applyFont="1" applyFill="1" applyBorder="1" applyAlignment="1">
      <alignment vertical="center" wrapText="1"/>
    </xf>
    <xf numFmtId="4" fontId="0" fillId="0" borderId="6" xfId="0" applyNumberFormat="1" applyBorder="1" applyAlignment="1">
      <alignment horizontal="center" vertical="top"/>
    </xf>
    <xf numFmtId="0" fontId="23" fillId="0" borderId="0" xfId="0" applyFont="1" applyAlignment="1">
      <alignment horizontal="left" vertical="center"/>
    </xf>
    <xf numFmtId="164" fontId="3" fillId="0" borderId="7" xfId="1" applyNumberFormat="1" applyFont="1" applyFill="1" applyBorder="1" applyAlignment="1">
      <alignment horizontal="right" vertical="top"/>
    </xf>
    <xf numFmtId="0" fontId="4" fillId="14" borderId="0" xfId="0" applyFont="1" applyFill="1" applyAlignment="1">
      <alignment horizontal="left" vertical="center"/>
    </xf>
    <xf numFmtId="0" fontId="0" fillId="0" borderId="0" xfId="0" applyAlignment="1">
      <alignment horizontal="right" vertical="top"/>
    </xf>
    <xf numFmtId="4" fontId="6" fillId="0" borderId="2" xfId="0" applyNumberFormat="1" applyFont="1" applyBorder="1" applyAlignment="1">
      <alignment horizontal="right" vertical="top"/>
    </xf>
    <xf numFmtId="164" fontId="26" fillId="10" borderId="8" xfId="1" applyNumberFormat="1" applyFont="1" applyFill="1" applyBorder="1" applyAlignment="1">
      <alignment horizontal="right" vertical="top"/>
    </xf>
    <xf numFmtId="4" fontId="23" fillId="12" borderId="10" xfId="0" applyNumberFormat="1" applyFont="1" applyFill="1" applyBorder="1" applyAlignment="1">
      <alignment horizontal="right" vertical="top"/>
    </xf>
    <xf numFmtId="4" fontId="23" fillId="0" borderId="10" xfId="0" applyNumberFormat="1" applyFont="1" applyBorder="1" applyAlignment="1">
      <alignment horizontal="right" vertical="top"/>
    </xf>
    <xf numFmtId="164" fontId="0" fillId="11" borderId="10" xfId="1" applyNumberFormat="1" applyFont="1" applyFill="1" applyBorder="1" applyAlignment="1">
      <alignment horizontal="right" vertical="top"/>
    </xf>
    <xf numFmtId="164" fontId="0" fillId="0" borderId="10" xfId="1" applyNumberFormat="1" applyFont="1" applyFill="1" applyBorder="1" applyAlignment="1">
      <alignment horizontal="right" vertical="top"/>
    </xf>
    <xf numFmtId="0" fontId="7" fillId="0" borderId="0" xfId="0" applyFont="1" applyAlignment="1">
      <alignment horizontal="left" vertical="top"/>
    </xf>
    <xf numFmtId="0" fontId="14" fillId="0" borderId="0" xfId="0" applyFont="1" applyAlignment="1">
      <alignment horizontal="right"/>
    </xf>
    <xf numFmtId="4" fontId="23" fillId="14" borderId="6" xfId="0" applyNumberFormat="1" applyFont="1" applyFill="1" applyBorder="1" applyAlignment="1">
      <alignment horizontal="right" vertical="center"/>
    </xf>
    <xf numFmtId="4" fontId="0" fillId="3" borderId="7" xfId="1" applyNumberFormat="1" applyFont="1" applyFill="1" applyBorder="1" applyAlignment="1">
      <alignment horizontal="right" vertical="top"/>
    </xf>
    <xf numFmtId="10" fontId="0" fillId="0" borderId="0" xfId="0" applyNumberFormat="1" applyAlignment="1">
      <alignment horizontal="left" vertical="center"/>
    </xf>
    <xf numFmtId="0" fontId="34" fillId="0" borderId="0" xfId="0" applyFont="1"/>
    <xf numFmtId="4" fontId="6" fillId="0" borderId="0" xfId="0" applyNumberFormat="1" applyFont="1" applyAlignment="1">
      <alignment horizontal="center" vertical="center" wrapText="1"/>
    </xf>
    <xf numFmtId="0" fontId="17" fillId="8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33" fillId="10" borderId="0" xfId="0" applyFont="1" applyFill="1" applyAlignment="1">
      <alignment horizontal="left" vertical="top"/>
    </xf>
    <xf numFmtId="0" fontId="24" fillId="0" borderId="0" xfId="0" applyFont="1" applyAlignment="1">
      <alignment horizontal="center" vertical="center"/>
    </xf>
    <xf numFmtId="0" fontId="24" fillId="11" borderId="0" xfId="0" applyFont="1" applyFill="1"/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wrapText="1"/>
    </xf>
    <xf numFmtId="0" fontId="24" fillId="0" borderId="0" xfId="0" applyFont="1"/>
    <xf numFmtId="4" fontId="6" fillId="0" borderId="4" xfId="0" applyNumberFormat="1" applyFont="1" applyBorder="1" applyAlignment="1">
      <alignment horizontal="center" vertical="center" wrapText="1"/>
    </xf>
    <xf numFmtId="43" fontId="5" fillId="4" borderId="4" xfId="1" applyFont="1" applyFill="1" applyBorder="1" applyAlignment="1">
      <alignment horizontal="center" vertical="center" wrapText="1"/>
    </xf>
    <xf numFmtId="43" fontId="6" fillId="5" borderId="5" xfId="1" applyFont="1" applyFill="1" applyBorder="1" applyAlignment="1">
      <alignment horizontal="center" vertical="center" wrapText="1"/>
    </xf>
    <xf numFmtId="4" fontId="5" fillId="6" borderId="4" xfId="0" applyNumberFormat="1" applyFont="1" applyFill="1" applyBorder="1" applyAlignment="1">
      <alignment horizontal="center" vertical="center"/>
    </xf>
    <xf numFmtId="4" fontId="6" fillId="7" borderId="5" xfId="0" applyNumberFormat="1" applyFont="1" applyFill="1" applyBorder="1" applyAlignment="1">
      <alignment horizontal="center" vertical="center"/>
    </xf>
    <xf numFmtId="4" fontId="5" fillId="6" borderId="2" xfId="0" applyNumberFormat="1" applyFont="1" applyFill="1" applyBorder="1" applyAlignment="1">
      <alignment horizontal="center" vertical="center"/>
    </xf>
    <xf numFmtId="4" fontId="30" fillId="0" borderId="2" xfId="1" applyNumberFormat="1" applyFont="1" applyFill="1" applyBorder="1" applyAlignment="1">
      <alignment horizontal="center" vertical="top"/>
    </xf>
    <xf numFmtId="4" fontId="17" fillId="8" borderId="0" xfId="1" applyNumberFormat="1" applyFont="1" applyFill="1" applyBorder="1" applyAlignment="1">
      <alignment horizontal="right" vertical="center"/>
    </xf>
    <xf numFmtId="4" fontId="20" fillId="0" borderId="0" xfId="1" applyNumberFormat="1" applyFont="1" applyFill="1" applyBorder="1" applyAlignment="1">
      <alignment horizontal="right" vertical="top"/>
    </xf>
    <xf numFmtId="4" fontId="33" fillId="10" borderId="0" xfId="0" applyNumberFormat="1" applyFont="1" applyFill="1"/>
    <xf numFmtId="4" fontId="7" fillId="0" borderId="0" xfId="1" applyNumberFormat="1" applyFont="1" applyBorder="1" applyAlignment="1">
      <alignment horizontal="right" vertical="top"/>
    </xf>
    <xf numFmtId="4" fontId="24" fillId="12" borderId="0" xfId="0" applyNumberFormat="1" applyFont="1" applyFill="1" applyAlignment="1">
      <alignment horizontal="right" vertical="top"/>
    </xf>
    <xf numFmtId="4" fontId="24" fillId="0" borderId="0" xfId="0" applyNumberFormat="1" applyFont="1" applyAlignment="1">
      <alignment horizontal="right" vertical="top"/>
    </xf>
    <xf numFmtId="164" fontId="7" fillId="11" borderId="0" xfId="1" applyNumberFormat="1" applyFont="1" applyFill="1" applyBorder="1" applyAlignment="1">
      <alignment horizontal="right" vertical="top"/>
    </xf>
    <xf numFmtId="164" fontId="7" fillId="0" borderId="0" xfId="1" applyNumberFormat="1" applyFont="1" applyFill="1" applyBorder="1" applyAlignment="1">
      <alignment horizontal="right" vertical="top"/>
    </xf>
    <xf numFmtId="164" fontId="26" fillId="10" borderId="3" xfId="1" applyNumberFormat="1" applyFont="1" applyFill="1" applyBorder="1" applyAlignment="1">
      <alignment horizontal="right" vertical="top"/>
    </xf>
    <xf numFmtId="43" fontId="6" fillId="5" borderId="13" xfId="1" applyFont="1" applyFill="1" applyBorder="1" applyAlignment="1">
      <alignment horizontal="center" vertical="center" wrapText="1"/>
    </xf>
    <xf numFmtId="4" fontId="31" fillId="8" borderId="16" xfId="0" applyNumberFormat="1" applyFont="1" applyFill="1" applyBorder="1" applyAlignment="1">
      <alignment horizontal="right" vertical="top"/>
    </xf>
    <xf numFmtId="43" fontId="31" fillId="8" borderId="17" xfId="1" applyFont="1" applyFill="1" applyBorder="1" applyAlignment="1">
      <alignment horizontal="center" vertical="center" wrapText="1"/>
    </xf>
    <xf numFmtId="4" fontId="0" fillId="0" borderId="14" xfId="0" applyNumberFormat="1" applyBorder="1" applyAlignment="1">
      <alignment horizontal="right" vertical="top"/>
    </xf>
    <xf numFmtId="164" fontId="12" fillId="0" borderId="15" xfId="1" applyNumberFormat="1" applyFont="1" applyFill="1" applyBorder="1" applyAlignment="1">
      <alignment vertical="top"/>
    </xf>
    <xf numFmtId="4" fontId="16" fillId="8" borderId="14" xfId="1" applyNumberFormat="1" applyFont="1" applyFill="1" applyBorder="1" applyAlignment="1">
      <alignment horizontal="right" vertical="center"/>
    </xf>
    <xf numFmtId="164" fontId="16" fillId="8" borderId="15" xfId="1" applyNumberFormat="1" applyFont="1" applyFill="1" applyBorder="1" applyAlignment="1">
      <alignment horizontal="right" vertical="center"/>
    </xf>
    <xf numFmtId="4" fontId="19" fillId="0" borderId="14" xfId="0" applyNumberFormat="1" applyFont="1" applyBorder="1" applyAlignment="1">
      <alignment horizontal="right" vertical="top"/>
    </xf>
    <xf numFmtId="164" fontId="19" fillId="0" borderId="15" xfId="1" applyNumberFormat="1" applyFont="1" applyFill="1" applyBorder="1" applyAlignment="1">
      <alignment vertical="top"/>
    </xf>
    <xf numFmtId="4" fontId="32" fillId="10" borderId="14" xfId="0" applyNumberFormat="1" applyFont="1" applyFill="1" applyBorder="1" applyAlignment="1">
      <alignment horizontal="right" vertical="top"/>
    </xf>
    <xf numFmtId="164" fontId="32" fillId="10" borderId="15" xfId="1" applyNumberFormat="1" applyFont="1" applyFill="1" applyBorder="1" applyAlignment="1">
      <alignment vertical="top"/>
    </xf>
    <xf numFmtId="4" fontId="23" fillId="0" borderId="14" xfId="0" applyNumberFormat="1" applyFont="1" applyBorder="1" applyAlignment="1">
      <alignment horizontal="right" vertical="center"/>
    </xf>
    <xf numFmtId="164" fontId="0" fillId="11" borderId="14" xfId="1" applyNumberFormat="1" applyFont="1" applyFill="1" applyBorder="1" applyAlignment="1">
      <alignment horizontal="right" vertical="top"/>
    </xf>
    <xf numFmtId="164" fontId="3" fillId="11" borderId="15" xfId="1" applyNumberFormat="1" applyFont="1" applyFill="1" applyBorder="1" applyAlignment="1">
      <alignment horizontal="right" vertical="top"/>
    </xf>
    <xf numFmtId="164" fontId="0" fillId="0" borderId="14" xfId="1" applyNumberFormat="1" applyFont="1" applyFill="1" applyBorder="1" applyAlignment="1">
      <alignment horizontal="right" vertical="top"/>
    </xf>
    <xf numFmtId="164" fontId="3" fillId="0" borderId="15" xfId="1" applyNumberFormat="1" applyFont="1" applyFill="1" applyBorder="1" applyAlignment="1">
      <alignment horizontal="right" vertical="top"/>
    </xf>
    <xf numFmtId="4" fontId="23" fillId="0" borderId="14" xfId="0" applyNumberFormat="1" applyFont="1" applyBorder="1" applyAlignment="1">
      <alignment horizontal="right"/>
    </xf>
    <xf numFmtId="164" fontId="0" fillId="11" borderId="15" xfId="1" applyNumberFormat="1" applyFont="1" applyFill="1" applyBorder="1" applyAlignment="1">
      <alignment horizontal="right" vertical="top"/>
    </xf>
    <xf numFmtId="164" fontId="0" fillId="0" borderId="15" xfId="1" applyNumberFormat="1" applyFont="1" applyFill="1" applyBorder="1" applyAlignment="1">
      <alignment horizontal="right" vertical="top"/>
    </xf>
    <xf numFmtId="164" fontId="25" fillId="10" borderId="18" xfId="1" applyNumberFormat="1" applyFont="1" applyFill="1" applyBorder="1" applyAlignment="1">
      <alignment horizontal="right" vertical="top"/>
    </xf>
    <xf numFmtId="164" fontId="25" fillId="10" borderId="19" xfId="1" applyNumberFormat="1" applyFont="1" applyFill="1" applyBorder="1" applyAlignment="1">
      <alignment horizontal="right" vertical="top"/>
    </xf>
    <xf numFmtId="164" fontId="26" fillId="10" borderId="19" xfId="1" applyNumberFormat="1" applyFont="1" applyFill="1" applyBorder="1" applyAlignment="1">
      <alignment horizontal="right" vertical="top"/>
    </xf>
    <xf numFmtId="164" fontId="26" fillId="10" borderId="20" xfId="1" applyNumberFormat="1" applyFont="1" applyFill="1" applyBorder="1" applyAlignment="1">
      <alignment horizontal="right" vertical="top"/>
    </xf>
    <xf numFmtId="0" fontId="6" fillId="0" borderId="0" xfId="0" applyFont="1" applyAlignment="1">
      <alignment vertical="center" wrapText="1"/>
    </xf>
    <xf numFmtId="4" fontId="7" fillId="0" borderId="0" xfId="1" applyNumberFormat="1" applyFont="1" applyFill="1" applyBorder="1" applyAlignment="1">
      <alignment horizontal="center" vertical="top"/>
    </xf>
    <xf numFmtId="43" fontId="5" fillId="4" borderId="11" xfId="1" applyFont="1" applyFill="1" applyBorder="1" applyAlignment="1">
      <alignment horizontal="center" vertical="center" wrapText="1"/>
    </xf>
    <xf numFmtId="43" fontId="30" fillId="8" borderId="16" xfId="1" applyFont="1" applyFill="1" applyBorder="1" applyAlignment="1">
      <alignment horizontal="center" vertical="center" wrapText="1"/>
    </xf>
    <xf numFmtId="164" fontId="11" fillId="0" borderId="14" xfId="2" applyNumberFormat="1" applyFont="1" applyFill="1" applyBorder="1" applyAlignment="1">
      <alignment horizontal="right" vertical="top"/>
    </xf>
    <xf numFmtId="164" fontId="13" fillId="0" borderId="14" xfId="1" applyNumberFormat="1" applyFont="1" applyFill="1" applyBorder="1" applyAlignment="1">
      <alignment vertical="top"/>
    </xf>
    <xf numFmtId="164" fontId="15" fillId="0" borderId="14" xfId="1" applyNumberFormat="1" applyFont="1" applyFill="1" applyBorder="1" applyAlignment="1">
      <alignment horizontal="right" vertical="top"/>
    </xf>
    <xf numFmtId="164" fontId="17" fillId="8" borderId="14" xfId="1" applyNumberFormat="1" applyFont="1" applyFill="1" applyBorder="1" applyAlignment="1">
      <alignment horizontal="right" vertical="center"/>
    </xf>
    <xf numFmtId="164" fontId="8" fillId="0" borderId="14" xfId="1" applyNumberFormat="1" applyFont="1" applyFill="1" applyBorder="1" applyAlignment="1">
      <alignment vertical="top"/>
    </xf>
    <xf numFmtId="43" fontId="8" fillId="0" borderId="14" xfId="1" applyFont="1" applyFill="1" applyBorder="1" applyAlignment="1">
      <alignment horizontal="left" vertical="top"/>
    </xf>
    <xf numFmtId="43" fontId="33" fillId="10" borderId="14" xfId="1" applyFont="1" applyFill="1" applyBorder="1" applyAlignment="1">
      <alignment horizontal="left" vertical="top"/>
    </xf>
    <xf numFmtId="164" fontId="7" fillId="0" borderId="14" xfId="1" applyNumberFormat="1" applyFont="1" applyFill="1" applyBorder="1" applyAlignment="1">
      <alignment horizontal="right" vertical="top"/>
    </xf>
    <xf numFmtId="164" fontId="7" fillId="11" borderId="14" xfId="1" applyNumberFormat="1" applyFont="1" applyFill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165" fontId="5" fillId="0" borderId="6" xfId="1" applyNumberFormat="1" applyFont="1" applyFill="1" applyBorder="1" applyAlignment="1">
      <alignment vertical="center" wrapText="1"/>
    </xf>
    <xf numFmtId="165" fontId="6" fillId="0" borderId="7" xfId="1" applyNumberFormat="1" applyFont="1" applyFill="1" applyBorder="1" applyAlignment="1">
      <alignment vertical="center" wrapText="1"/>
    </xf>
    <xf numFmtId="165" fontId="5" fillId="0" borderId="21" xfId="1" applyNumberFormat="1" applyFont="1" applyFill="1" applyBorder="1" applyAlignment="1">
      <alignment vertical="center" wrapText="1"/>
    </xf>
    <xf numFmtId="165" fontId="5" fillId="0" borderId="23" xfId="1" applyNumberFormat="1" applyFont="1" applyFill="1" applyBorder="1" applyAlignment="1">
      <alignment vertical="center" wrapText="1"/>
    </xf>
    <xf numFmtId="0" fontId="35" fillId="3" borderId="0" xfId="0" applyFont="1" applyFill="1" applyAlignment="1">
      <alignment horizontal="left" vertical="center"/>
    </xf>
    <xf numFmtId="4" fontId="36" fillId="0" borderId="0" xfId="0" applyNumberFormat="1" applyFont="1" applyAlignment="1">
      <alignment horizontal="left" vertical="top"/>
    </xf>
    <xf numFmtId="4" fontId="5" fillId="0" borderId="2" xfId="1" applyNumberFormat="1" applyFont="1" applyFill="1" applyBorder="1" applyAlignment="1">
      <alignment horizontal="center" vertical="top"/>
    </xf>
    <xf numFmtId="4" fontId="5" fillId="0" borderId="0" xfId="1" applyNumberFormat="1" applyFont="1" applyFill="1" applyBorder="1" applyAlignment="1">
      <alignment horizontal="center" vertical="top"/>
    </xf>
    <xf numFmtId="4" fontId="5" fillId="0" borderId="0" xfId="1" applyNumberFormat="1" applyFont="1" applyFill="1" applyBorder="1" applyAlignment="1">
      <alignment horizontal="right" vertical="top"/>
    </xf>
    <xf numFmtId="4" fontId="7" fillId="10" borderId="0" xfId="0" applyNumberFormat="1" applyFont="1" applyFill="1"/>
    <xf numFmtId="4" fontId="17" fillId="10" borderId="3" xfId="1" applyNumberFormat="1" applyFont="1" applyFill="1" applyBorder="1" applyAlignment="1">
      <alignment horizontal="right" vertical="top"/>
    </xf>
    <xf numFmtId="43" fontId="5" fillId="8" borderId="16" xfId="1" applyFont="1" applyFill="1" applyBorder="1" applyAlignment="1">
      <alignment horizontal="center" vertical="center" wrapText="1"/>
    </xf>
    <xf numFmtId="43" fontId="6" fillId="8" borderId="17" xfId="1" applyFont="1" applyFill="1" applyBorder="1" applyAlignment="1">
      <alignment horizontal="center" vertical="center" wrapText="1"/>
    </xf>
    <xf numFmtId="43" fontId="7" fillId="10" borderId="14" xfId="1" applyFont="1" applyFill="1" applyBorder="1" applyAlignment="1">
      <alignment horizontal="left" vertical="top"/>
    </xf>
    <xf numFmtId="164" fontId="0" fillId="10" borderId="15" xfId="1" applyNumberFormat="1" applyFont="1" applyFill="1" applyBorder="1" applyAlignment="1">
      <alignment vertical="top"/>
    </xf>
    <xf numFmtId="164" fontId="26" fillId="10" borderId="18" xfId="1" applyNumberFormat="1" applyFont="1" applyFill="1" applyBorder="1" applyAlignment="1">
      <alignment horizontal="right" vertical="top"/>
    </xf>
    <xf numFmtId="164" fontId="25" fillId="10" borderId="20" xfId="1" applyNumberFormat="1" applyFont="1" applyFill="1" applyBorder="1" applyAlignment="1">
      <alignment horizontal="right" vertical="top"/>
    </xf>
    <xf numFmtId="43" fontId="5" fillId="4" borderId="24" xfId="1" applyFont="1" applyFill="1" applyBorder="1" applyAlignment="1">
      <alignment horizontal="center" vertical="center" wrapText="1"/>
    </xf>
    <xf numFmtId="43" fontId="6" fillId="5" borderId="25" xfId="1" applyFont="1" applyFill="1" applyBorder="1" applyAlignment="1">
      <alignment horizontal="center" vertical="center" wrapText="1"/>
    </xf>
    <xf numFmtId="4" fontId="28" fillId="0" borderId="26" xfId="1" applyNumberFormat="1" applyFont="1" applyFill="1" applyBorder="1" applyAlignment="1">
      <alignment horizontal="right" vertical="center"/>
    </xf>
    <xf numFmtId="4" fontId="29" fillId="0" borderId="26" xfId="1" applyNumberFormat="1" applyFont="1" applyFill="1" applyBorder="1" applyAlignment="1">
      <alignment horizontal="right" vertical="center"/>
    </xf>
    <xf numFmtId="4" fontId="30" fillId="8" borderId="2" xfId="1" applyNumberFormat="1" applyFont="1" applyFill="1" applyBorder="1" applyAlignment="1">
      <alignment horizontal="center" vertical="top"/>
    </xf>
    <xf numFmtId="4" fontId="31" fillId="8" borderId="7" xfId="1" applyNumberFormat="1" applyFont="1" applyFill="1" applyBorder="1" applyAlignment="1">
      <alignment horizontal="center" vertical="top"/>
    </xf>
    <xf numFmtId="4" fontId="30" fillId="8" borderId="4" xfId="1" applyNumberFormat="1" applyFont="1" applyFill="1" applyBorder="1" applyAlignment="1">
      <alignment horizontal="center" vertical="top"/>
    </xf>
    <xf numFmtId="4" fontId="31" fillId="8" borderId="5" xfId="1" applyNumberFormat="1" applyFont="1" applyFill="1" applyBorder="1" applyAlignment="1">
      <alignment horizontal="center" vertical="top"/>
    </xf>
    <xf numFmtId="0" fontId="38" fillId="15" borderId="0" xfId="3" applyFont="1" applyFill="1" applyAlignment="1">
      <alignment vertical="center"/>
    </xf>
    <xf numFmtId="0" fontId="39" fillId="0" borderId="0" xfId="3" applyFont="1" applyAlignment="1">
      <alignment vertical="center"/>
    </xf>
    <xf numFmtId="166" fontId="39" fillId="15" borderId="0" xfId="3" applyNumberFormat="1" applyFont="1" applyFill="1" applyAlignment="1">
      <alignment vertical="center"/>
    </xf>
    <xf numFmtId="166" fontId="40" fillId="15" borderId="0" xfId="3" applyNumberFormat="1" applyFont="1" applyFill="1" applyAlignment="1">
      <alignment vertical="center" wrapText="1"/>
    </xf>
    <xf numFmtId="0" fontId="39" fillId="15" borderId="0" xfId="3" applyFont="1" applyFill="1" applyAlignment="1">
      <alignment vertical="center"/>
    </xf>
    <xf numFmtId="166" fontId="41" fillId="16" borderId="31" xfId="3" applyNumberFormat="1" applyFont="1" applyFill="1" applyBorder="1" applyAlignment="1">
      <alignment horizontal="center" vertical="center" wrapText="1"/>
    </xf>
    <xf numFmtId="0" fontId="43" fillId="15" borderId="0" xfId="3" applyFont="1" applyFill="1" applyAlignment="1">
      <alignment vertical="center" wrapText="1"/>
    </xf>
    <xf numFmtId="166" fontId="41" fillId="16" borderId="33" xfId="3" applyNumberFormat="1" applyFont="1" applyFill="1" applyBorder="1" applyAlignment="1">
      <alignment horizontal="center" vertical="center" wrapText="1"/>
    </xf>
    <xf numFmtId="166" fontId="41" fillId="16" borderId="34" xfId="3" applyNumberFormat="1" applyFont="1" applyFill="1" applyBorder="1" applyAlignment="1">
      <alignment horizontal="center" vertical="center" wrapText="1"/>
    </xf>
    <xf numFmtId="166" fontId="41" fillId="16" borderId="35" xfId="3" applyNumberFormat="1" applyFont="1" applyFill="1" applyBorder="1" applyAlignment="1">
      <alignment horizontal="center" vertical="center" wrapText="1"/>
    </xf>
    <xf numFmtId="166" fontId="41" fillId="16" borderId="36" xfId="3" applyNumberFormat="1" applyFont="1" applyFill="1" applyBorder="1" applyAlignment="1">
      <alignment horizontal="center" vertical="center" wrapText="1"/>
    </xf>
    <xf numFmtId="0" fontId="44" fillId="0" borderId="0" xfId="3" applyFont="1" applyAlignment="1">
      <alignment vertical="center" wrapText="1"/>
    </xf>
    <xf numFmtId="167" fontId="44" fillId="0" borderId="33" xfId="3" applyNumberFormat="1" applyFont="1" applyBorder="1" applyAlignment="1">
      <alignment horizontal="right" vertical="center" wrapText="1"/>
    </xf>
    <xf numFmtId="167" fontId="44" fillId="0" borderId="37" xfId="3" applyNumberFormat="1" applyFont="1" applyBorder="1" applyAlignment="1">
      <alignment horizontal="right" vertical="center" wrapText="1"/>
    </xf>
    <xf numFmtId="167" fontId="44" fillId="0" borderId="34" xfId="3" applyNumberFormat="1" applyFont="1" applyBorder="1" applyAlignment="1">
      <alignment horizontal="right" vertical="center" wrapText="1"/>
    </xf>
    <xf numFmtId="167" fontId="44" fillId="15" borderId="35" xfId="3" applyNumberFormat="1" applyFont="1" applyFill="1" applyBorder="1" applyAlignment="1">
      <alignment horizontal="right" vertical="center" wrapText="1"/>
    </xf>
    <xf numFmtId="0" fontId="44" fillId="0" borderId="0" xfId="3" applyFont="1" applyAlignment="1">
      <alignment vertical="center"/>
    </xf>
    <xf numFmtId="167" fontId="44" fillId="15" borderId="36" xfId="3" applyNumberFormat="1" applyFont="1" applyFill="1" applyBorder="1" applyAlignment="1">
      <alignment horizontal="right" vertical="center" wrapText="1"/>
    </xf>
    <xf numFmtId="0" fontId="43" fillId="15" borderId="0" xfId="3" applyFont="1" applyFill="1" applyAlignment="1">
      <alignment vertical="center"/>
    </xf>
    <xf numFmtId="167" fontId="44" fillId="0" borderId="31" xfId="3" applyNumberFormat="1" applyFont="1" applyBorder="1" applyAlignment="1">
      <alignment horizontal="right" vertical="center" wrapText="1"/>
    </xf>
    <xf numFmtId="167" fontId="44" fillId="0" borderId="38" xfId="3" applyNumberFormat="1" applyFont="1" applyBorder="1" applyAlignment="1">
      <alignment vertical="center" wrapText="1"/>
    </xf>
    <xf numFmtId="167" fontId="44" fillId="0" borderId="35" xfId="3" applyNumberFormat="1" applyFont="1" applyBorder="1" applyAlignment="1">
      <alignment horizontal="right" vertical="center" wrapText="1"/>
    </xf>
    <xf numFmtId="167" fontId="44" fillId="0" borderId="36" xfId="3" applyNumberFormat="1" applyFont="1" applyBorder="1" applyAlignment="1">
      <alignment horizontal="right" vertical="center" wrapText="1"/>
    </xf>
    <xf numFmtId="166" fontId="39" fillId="15" borderId="14" xfId="3" applyNumberFormat="1" applyFont="1" applyFill="1" applyBorder="1" applyAlignment="1">
      <alignment vertical="center"/>
    </xf>
    <xf numFmtId="166" fontId="39" fillId="15" borderId="15" xfId="3" applyNumberFormat="1" applyFont="1" applyFill="1" applyBorder="1" applyAlignment="1">
      <alignment vertical="center"/>
    </xf>
    <xf numFmtId="0" fontId="44" fillId="17" borderId="32" xfId="3" applyFont="1" applyFill="1" applyBorder="1" applyAlignment="1">
      <alignment vertical="center" wrapText="1"/>
    </xf>
    <xf numFmtId="166" fontId="43" fillId="17" borderId="33" xfId="3" applyNumberFormat="1" applyFont="1" applyFill="1" applyBorder="1" applyAlignment="1">
      <alignment horizontal="center" vertical="center" wrapText="1"/>
    </xf>
    <xf numFmtId="166" fontId="43" fillId="17" borderId="31" xfId="3" applyNumberFormat="1" applyFont="1" applyFill="1" applyBorder="1" applyAlignment="1">
      <alignment horizontal="center" vertical="center" wrapText="1"/>
    </xf>
    <xf numFmtId="166" fontId="43" fillId="17" borderId="34" xfId="3" applyNumberFormat="1" applyFont="1" applyFill="1" applyBorder="1" applyAlignment="1">
      <alignment horizontal="center" vertical="center" wrapText="1"/>
    </xf>
    <xf numFmtId="166" fontId="43" fillId="17" borderId="35" xfId="3" applyNumberFormat="1" applyFont="1" applyFill="1" applyBorder="1" applyAlignment="1">
      <alignment horizontal="center" vertical="center" wrapText="1"/>
    </xf>
    <xf numFmtId="166" fontId="43" fillId="17" borderId="36" xfId="3" applyNumberFormat="1" applyFont="1" applyFill="1" applyBorder="1" applyAlignment="1">
      <alignment horizontal="center" vertical="center" wrapText="1"/>
    </xf>
    <xf numFmtId="0" fontId="44" fillId="18" borderId="32" xfId="3" applyFont="1" applyFill="1" applyBorder="1" applyAlignment="1">
      <alignment vertical="center" wrapText="1"/>
    </xf>
    <xf numFmtId="166" fontId="39" fillId="18" borderId="33" xfId="3" applyNumberFormat="1" applyFont="1" applyFill="1" applyBorder="1" applyAlignment="1">
      <alignment vertical="center"/>
    </xf>
    <xf numFmtId="166" fontId="39" fillId="18" borderId="31" xfId="3" applyNumberFormat="1" applyFont="1" applyFill="1" applyBorder="1" applyAlignment="1">
      <alignment vertical="center"/>
    </xf>
    <xf numFmtId="166" fontId="39" fillId="18" borderId="34" xfId="3" applyNumberFormat="1" applyFont="1" applyFill="1" applyBorder="1" applyAlignment="1">
      <alignment vertical="center"/>
    </xf>
    <xf numFmtId="166" fontId="39" fillId="18" borderId="35" xfId="3" applyNumberFormat="1" applyFont="1" applyFill="1" applyBorder="1" applyAlignment="1">
      <alignment vertical="center"/>
    </xf>
    <xf numFmtId="166" fontId="39" fillId="18" borderId="36" xfId="3" applyNumberFormat="1" applyFont="1" applyFill="1" applyBorder="1" applyAlignment="1">
      <alignment vertical="center"/>
    </xf>
    <xf numFmtId="0" fontId="44" fillId="0" borderId="32" xfId="3" applyFont="1" applyBorder="1" applyAlignment="1">
      <alignment vertical="center" wrapText="1"/>
    </xf>
    <xf numFmtId="167" fontId="44" fillId="15" borderId="31" xfId="3" applyNumberFormat="1" applyFont="1" applyFill="1" applyBorder="1" applyAlignment="1">
      <alignment horizontal="right" vertical="center" wrapText="1"/>
    </xf>
    <xf numFmtId="167" fontId="44" fillId="15" borderId="36" xfId="3" applyNumberFormat="1" applyFont="1" applyFill="1" applyBorder="1" applyAlignment="1">
      <alignment vertical="center"/>
    </xf>
    <xf numFmtId="167" fontId="44" fillId="15" borderId="31" xfId="3" applyNumberFormat="1" applyFont="1" applyFill="1" applyBorder="1" applyAlignment="1">
      <alignment vertical="center"/>
    </xf>
    <xf numFmtId="167" fontId="44" fillId="15" borderId="35" xfId="3" applyNumberFormat="1" applyFont="1" applyFill="1" applyBorder="1" applyAlignment="1">
      <alignment vertical="center"/>
    </xf>
    <xf numFmtId="0" fontId="44" fillId="19" borderId="32" xfId="3" applyFont="1" applyFill="1" applyBorder="1" applyAlignment="1">
      <alignment vertical="center" wrapText="1"/>
    </xf>
    <xf numFmtId="167" fontId="44" fillId="19" borderId="33" xfId="3" applyNumberFormat="1" applyFont="1" applyFill="1" applyBorder="1" applyAlignment="1">
      <alignment horizontal="right" vertical="center" wrapText="1"/>
    </xf>
    <xf numFmtId="167" fontId="44" fillId="19" borderId="31" xfId="3" applyNumberFormat="1" applyFont="1" applyFill="1" applyBorder="1" applyAlignment="1">
      <alignment horizontal="right" vertical="center" wrapText="1"/>
    </xf>
    <xf numFmtId="167" fontId="44" fillId="19" borderId="34" xfId="3" applyNumberFormat="1" applyFont="1" applyFill="1" applyBorder="1" applyAlignment="1">
      <alignment horizontal="right" vertical="center" wrapText="1"/>
    </xf>
    <xf numFmtId="167" fontId="44" fillId="19" borderId="35" xfId="3" applyNumberFormat="1" applyFont="1" applyFill="1" applyBorder="1" applyAlignment="1">
      <alignment horizontal="right" vertical="center" wrapText="1"/>
    </xf>
    <xf numFmtId="167" fontId="44" fillId="19" borderId="36" xfId="3" applyNumberFormat="1" applyFont="1" applyFill="1" applyBorder="1" applyAlignment="1">
      <alignment horizontal="right" vertical="center" wrapText="1"/>
    </xf>
    <xf numFmtId="166" fontId="39" fillId="0" borderId="14" xfId="3" applyNumberFormat="1" applyFont="1" applyBorder="1" applyAlignment="1">
      <alignment vertical="center"/>
    </xf>
    <xf numFmtId="166" fontId="39" fillId="0" borderId="0" xfId="3" applyNumberFormat="1" applyFont="1" applyAlignment="1">
      <alignment vertical="center"/>
    </xf>
    <xf numFmtId="166" fontId="39" fillId="0" borderId="15" xfId="3" applyNumberFormat="1" applyFont="1" applyBorder="1" applyAlignment="1">
      <alignment vertical="center"/>
    </xf>
    <xf numFmtId="0" fontId="42" fillId="15" borderId="0" xfId="3" applyFont="1" applyFill="1" applyAlignment="1">
      <alignment vertical="center"/>
    </xf>
    <xf numFmtId="0" fontId="42" fillId="0" borderId="0" xfId="3" applyFont="1" applyAlignment="1">
      <alignment vertical="center"/>
    </xf>
    <xf numFmtId="0" fontId="43" fillId="17" borderId="32" xfId="3" applyFont="1" applyFill="1" applyBorder="1" applyAlignment="1">
      <alignment vertical="center" wrapText="1"/>
    </xf>
    <xf numFmtId="166" fontId="39" fillId="17" borderId="33" xfId="3" applyNumberFormat="1" applyFont="1" applyFill="1" applyBorder="1" applyAlignment="1">
      <alignment vertical="center"/>
    </xf>
    <xf numFmtId="166" fontId="39" fillId="17" borderId="31" xfId="3" applyNumberFormat="1" applyFont="1" applyFill="1" applyBorder="1" applyAlignment="1">
      <alignment vertical="center"/>
    </xf>
    <xf numFmtId="166" fontId="39" fillId="17" borderId="34" xfId="3" applyNumberFormat="1" applyFont="1" applyFill="1" applyBorder="1" applyAlignment="1">
      <alignment vertical="center"/>
    </xf>
    <xf numFmtId="166" fontId="39" fillId="17" borderId="35" xfId="3" applyNumberFormat="1" applyFont="1" applyFill="1" applyBorder="1" applyAlignment="1">
      <alignment vertical="center"/>
    </xf>
    <xf numFmtId="166" fontId="39" fillId="17" borderId="36" xfId="3" applyNumberFormat="1" applyFont="1" applyFill="1" applyBorder="1" applyAlignment="1">
      <alignment vertical="center"/>
    </xf>
    <xf numFmtId="0" fontId="44" fillId="15" borderId="32" xfId="3" applyFont="1" applyFill="1" applyBorder="1" applyAlignment="1">
      <alignment vertical="center" wrapText="1"/>
    </xf>
    <xf numFmtId="167" fontId="44" fillId="0" borderId="36" xfId="3" applyNumberFormat="1" applyFont="1" applyBorder="1" applyAlignment="1">
      <alignment vertical="center"/>
    </xf>
    <xf numFmtId="167" fontId="44" fillId="0" borderId="31" xfId="3" applyNumberFormat="1" applyFont="1" applyBorder="1" applyAlignment="1">
      <alignment vertical="center"/>
    </xf>
    <xf numFmtId="0" fontId="39" fillId="19" borderId="32" xfId="3" applyFont="1" applyFill="1" applyBorder="1" applyAlignment="1">
      <alignment vertical="center"/>
    </xf>
    <xf numFmtId="167" fontId="44" fillId="19" borderId="32" xfId="3" applyNumberFormat="1" applyFont="1" applyFill="1" applyBorder="1" applyAlignment="1">
      <alignment horizontal="right" vertical="center" wrapText="1"/>
    </xf>
    <xf numFmtId="167" fontId="39" fillId="19" borderId="33" xfId="3" applyNumberFormat="1" applyFont="1" applyFill="1" applyBorder="1" applyAlignment="1">
      <alignment vertical="center"/>
    </xf>
    <xf numFmtId="167" fontId="39" fillId="19" borderId="31" xfId="3" applyNumberFormat="1" applyFont="1" applyFill="1" applyBorder="1" applyAlignment="1">
      <alignment vertical="center"/>
    </xf>
    <xf numFmtId="167" fontId="39" fillId="19" borderId="34" xfId="3" applyNumberFormat="1" applyFont="1" applyFill="1" applyBorder="1" applyAlignment="1">
      <alignment vertical="center"/>
    </xf>
    <xf numFmtId="167" fontId="39" fillId="19" borderId="35" xfId="3" applyNumberFormat="1" applyFont="1" applyFill="1" applyBorder="1" applyAlignment="1">
      <alignment vertical="center"/>
    </xf>
    <xf numFmtId="167" fontId="39" fillId="19" borderId="36" xfId="3" applyNumberFormat="1" applyFont="1" applyFill="1" applyBorder="1" applyAlignment="1">
      <alignment vertical="center"/>
    </xf>
    <xf numFmtId="167" fontId="44" fillId="19" borderId="39" xfId="3" applyNumberFormat="1" applyFont="1" applyFill="1" applyBorder="1" applyAlignment="1">
      <alignment horizontal="right" vertical="center" wrapText="1"/>
    </xf>
    <xf numFmtId="167" fontId="44" fillId="19" borderId="40" xfId="3" applyNumberFormat="1" applyFont="1" applyFill="1" applyBorder="1" applyAlignment="1">
      <alignment horizontal="right" vertical="center" wrapText="1"/>
    </xf>
    <xf numFmtId="167" fontId="44" fillId="19" borderId="41" xfId="3" applyNumberFormat="1" applyFont="1" applyFill="1" applyBorder="1" applyAlignment="1">
      <alignment horizontal="right" vertical="center" wrapText="1"/>
    </xf>
    <xf numFmtId="0" fontId="46" fillId="0" borderId="0" xfId="4" applyFont="1" applyAlignment="1">
      <alignment horizontal="center" vertical="center" wrapText="1"/>
    </xf>
    <xf numFmtId="0" fontId="47" fillId="0" borderId="0" xfId="3" applyFont="1" applyAlignment="1">
      <alignment horizontal="center" vertical="center" wrapText="1"/>
    </xf>
    <xf numFmtId="0" fontId="46" fillId="0" borderId="0" xfId="4" applyFont="1" applyAlignment="1">
      <alignment vertical="center"/>
    </xf>
    <xf numFmtId="0" fontId="37" fillId="0" borderId="0" xfId="3"/>
    <xf numFmtId="166" fontId="41" fillId="16" borderId="32" xfId="3" applyNumberFormat="1" applyFont="1" applyFill="1" applyBorder="1" applyAlignment="1">
      <alignment horizontal="center" vertical="center" wrapText="1"/>
    </xf>
    <xf numFmtId="0" fontId="42" fillId="0" borderId="31" xfId="3" applyFont="1" applyBorder="1" applyAlignment="1">
      <alignment vertical="center"/>
    </xf>
    <xf numFmtId="166" fontId="41" fillId="16" borderId="30" xfId="3" applyNumberFormat="1" applyFont="1" applyFill="1" applyBorder="1" applyAlignment="1">
      <alignment horizontal="center" vertical="center" wrapText="1"/>
    </xf>
    <xf numFmtId="0" fontId="42" fillId="0" borderId="37" xfId="3" applyFont="1" applyBorder="1" applyAlignment="1">
      <alignment vertical="center"/>
    </xf>
    <xf numFmtId="0" fontId="42" fillId="0" borderId="38" xfId="3" applyFont="1" applyBorder="1" applyAlignment="1">
      <alignment vertical="center"/>
    </xf>
    <xf numFmtId="166" fontId="41" fillId="16" borderId="31" xfId="3" applyNumberFormat="1" applyFont="1" applyFill="1" applyBorder="1" applyAlignment="1">
      <alignment horizontal="center" vertical="center" wrapText="1"/>
    </xf>
    <xf numFmtId="166" fontId="41" fillId="16" borderId="27" xfId="3" applyNumberFormat="1" applyFont="1" applyFill="1" applyBorder="1" applyAlignment="1">
      <alignment horizontal="center" vertical="center" wrapText="1"/>
    </xf>
    <xf numFmtId="0" fontId="42" fillId="0" borderId="28" xfId="3" applyFont="1" applyBorder="1" applyAlignment="1">
      <alignment vertical="center"/>
    </xf>
    <xf numFmtId="0" fontId="42" fillId="0" borderId="29" xfId="3" applyFont="1" applyBorder="1" applyAlignment="1">
      <alignment vertical="center"/>
    </xf>
    <xf numFmtId="4" fontId="6" fillId="0" borderId="3" xfId="0" applyNumberFormat="1" applyFont="1" applyBorder="1" applyAlignment="1">
      <alignment horizontal="center" vertical="top"/>
    </xf>
    <xf numFmtId="4" fontId="6" fillId="14" borderId="21" xfId="0" applyNumberFormat="1" applyFont="1" applyFill="1" applyBorder="1" applyAlignment="1">
      <alignment horizontal="center" vertical="top"/>
    </xf>
    <xf numFmtId="4" fontId="6" fillId="14" borderId="22" xfId="0" applyNumberFormat="1" applyFont="1" applyFill="1" applyBorder="1" applyAlignment="1">
      <alignment horizontal="center" vertical="top"/>
    </xf>
    <xf numFmtId="4" fontId="6" fillId="14" borderId="2" xfId="0" applyNumberFormat="1" applyFont="1" applyFill="1" applyBorder="1" applyAlignment="1">
      <alignment horizontal="center" vertical="top"/>
    </xf>
    <xf numFmtId="4" fontId="6" fillId="14" borderId="5" xfId="0" applyNumberFormat="1" applyFont="1" applyFill="1" applyBorder="1" applyAlignment="1">
      <alignment horizontal="center" vertical="top"/>
    </xf>
    <xf numFmtId="4" fontId="6" fillId="0" borderId="0" xfId="0" applyNumberFormat="1" applyFont="1" applyAlignment="1">
      <alignment horizontal="center" vertical="top"/>
    </xf>
    <xf numFmtId="43" fontId="8" fillId="0" borderId="3" xfId="1" applyFont="1" applyFill="1" applyBorder="1" applyAlignment="1">
      <alignment horizontal="center" vertical="center" wrapText="1"/>
    </xf>
    <xf numFmtId="4" fontId="6" fillId="14" borderId="3" xfId="0" applyNumberFormat="1" applyFont="1" applyFill="1" applyBorder="1" applyAlignment="1">
      <alignment horizontal="center" vertical="top"/>
    </xf>
    <xf numFmtId="0" fontId="6" fillId="0" borderId="0" xfId="0" applyFont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43" fontId="5" fillId="4" borderId="4" xfId="1" applyFont="1" applyFill="1" applyBorder="1" applyAlignment="1">
      <alignment horizontal="center" vertical="center" wrapText="1"/>
    </xf>
    <xf numFmtId="43" fontId="5" fillId="4" borderId="6" xfId="1" applyFont="1" applyFill="1" applyBorder="1" applyAlignment="1">
      <alignment horizontal="center" vertical="center" wrapText="1"/>
    </xf>
    <xf numFmtId="43" fontId="6" fillId="5" borderId="5" xfId="1" applyFont="1" applyFill="1" applyBorder="1" applyAlignment="1">
      <alignment horizontal="center" vertical="center" wrapText="1"/>
    </xf>
    <xf numFmtId="43" fontId="6" fillId="5" borderId="7" xfId="1" applyFont="1" applyFill="1" applyBorder="1" applyAlignment="1">
      <alignment horizontal="center" vertical="center" wrapText="1"/>
    </xf>
    <xf numFmtId="4" fontId="5" fillId="6" borderId="4" xfId="0" applyNumberFormat="1" applyFont="1" applyFill="1" applyBorder="1" applyAlignment="1">
      <alignment horizontal="center" vertical="center"/>
    </xf>
    <xf numFmtId="4" fontId="5" fillId="6" borderId="6" xfId="0" applyNumberFormat="1" applyFont="1" applyFill="1" applyBorder="1" applyAlignment="1">
      <alignment horizontal="center" vertical="center"/>
    </xf>
    <xf numFmtId="4" fontId="6" fillId="7" borderId="5" xfId="0" applyNumberFormat="1" applyFont="1" applyFill="1" applyBorder="1" applyAlignment="1">
      <alignment horizontal="center" vertical="center"/>
    </xf>
    <xf numFmtId="4" fontId="6" fillId="7" borderId="8" xfId="0" applyNumberFormat="1" applyFont="1" applyFill="1" applyBorder="1" applyAlignment="1">
      <alignment horizontal="center" vertical="center"/>
    </xf>
    <xf numFmtId="4" fontId="5" fillId="6" borderId="9" xfId="0" applyNumberFormat="1" applyFont="1" applyFill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 vertical="center" wrapText="1"/>
    </xf>
    <xf numFmtId="4" fontId="6" fillId="0" borderId="14" xfId="0" applyNumberFormat="1" applyFont="1" applyBorder="1" applyAlignment="1">
      <alignment horizontal="center" vertical="center" wrapText="1"/>
    </xf>
    <xf numFmtId="4" fontId="6" fillId="0" borderId="12" xfId="0" applyNumberFormat="1" applyFont="1" applyBorder="1" applyAlignment="1">
      <alignment horizontal="center" vertical="center" wrapText="1"/>
    </xf>
    <xf numFmtId="43" fontId="5" fillId="4" borderId="12" xfId="1" applyFont="1" applyFill="1" applyBorder="1" applyAlignment="1">
      <alignment horizontal="center" vertical="center" wrapText="1"/>
    </xf>
    <xf numFmtId="43" fontId="6" fillId="5" borderId="13" xfId="1" applyFont="1" applyFill="1" applyBorder="1" applyAlignment="1">
      <alignment horizontal="center" vertical="center" wrapText="1"/>
    </xf>
    <xf numFmtId="43" fontId="6" fillId="5" borderId="15" xfId="1" applyFont="1" applyFill="1" applyBorder="1" applyAlignment="1">
      <alignment horizontal="center" vertical="center" wrapText="1"/>
    </xf>
    <xf numFmtId="4" fontId="5" fillId="6" borderId="2" xfId="0" applyNumberFormat="1" applyFont="1" applyFill="1" applyBorder="1" applyAlignment="1">
      <alignment horizontal="center" vertical="center"/>
    </xf>
    <xf numFmtId="4" fontId="5" fillId="6" borderId="0" xfId="0" applyNumberFormat="1" applyFont="1" applyFill="1" applyAlignment="1">
      <alignment horizontal="center" vertical="center"/>
    </xf>
    <xf numFmtId="43" fontId="5" fillId="0" borderId="0" xfId="1" applyFont="1" applyFill="1" applyBorder="1" applyAlignment="1">
      <alignment horizontal="center" vertical="center" wrapText="1"/>
    </xf>
    <xf numFmtId="43" fontId="8" fillId="0" borderId="0" xfId="1" applyFont="1" applyFill="1" applyBorder="1" applyAlignment="1">
      <alignment horizontal="center" vertical="center" wrapText="1"/>
    </xf>
    <xf numFmtId="43" fontId="5" fillId="4" borderId="11" xfId="1" applyFont="1" applyFill="1" applyBorder="1" applyAlignment="1">
      <alignment horizontal="center" vertical="center" wrapText="1"/>
    </xf>
    <xf numFmtId="43" fontId="5" fillId="4" borderId="14" xfId="1" applyFont="1" applyFill="1" applyBorder="1" applyAlignment="1">
      <alignment horizontal="center" vertical="center" wrapText="1"/>
    </xf>
  </cellXfs>
  <cellStyles count="5">
    <cellStyle name="Comma 2" xfId="1" xr:uid="{C7F10A93-BE1A-7F43-9C46-5EAD6836F90D}"/>
    <cellStyle name="Hyperlink 2" xfId="4" xr:uid="{95B50590-7227-4CC0-A08E-BBC1F0B0585F}"/>
    <cellStyle name="Input 2" xfId="2" xr:uid="{26732473-49B8-4543-BC20-45C7E78DD5E6}"/>
    <cellStyle name="Normal" xfId="0" builtinId="0"/>
    <cellStyle name="Normal 2" xfId="3" xr:uid="{30FA5F86-D7A7-4EEB-B8D5-7634CD002F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1628775</xdr:colOff>
      <xdr:row>46</xdr:row>
      <xdr:rowOff>0</xdr:rowOff>
    </xdr:from>
    <xdr:ext cx="752475" cy="752475"/>
    <xdr:pic>
      <xdr:nvPicPr>
        <xdr:cNvPr id="2" name="Picture 1">
          <a:extLst>
            <a:ext uri="{FF2B5EF4-FFF2-40B4-BE49-F238E27FC236}">
              <a16:creationId xmlns:a16="http://schemas.microsoft.com/office/drawing/2014/main" id="{CCF6A1BF-CF21-4964-9EF8-B59CF6664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8953500"/>
          <a:ext cx="752475" cy="75247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1628775</xdr:colOff>
      <xdr:row>46</xdr:row>
      <xdr:rowOff>0</xdr:rowOff>
    </xdr:from>
    <xdr:ext cx="752475" cy="752475"/>
    <xdr:pic>
      <xdr:nvPicPr>
        <xdr:cNvPr id="2" name="Picture 1">
          <a:extLst>
            <a:ext uri="{FF2B5EF4-FFF2-40B4-BE49-F238E27FC236}">
              <a16:creationId xmlns:a16="http://schemas.microsoft.com/office/drawing/2014/main" id="{54D1F592-50B2-40DE-B9EE-54FD2627E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8953500"/>
          <a:ext cx="752475" cy="7524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xero.com/accounting-software/" TargetMode="External"/><Relationship Id="rId1" Type="http://schemas.openxmlformats.org/officeDocument/2006/relationships/hyperlink" Target="https://www.xero.com/accounting-software?utm_source=template&amp;utm_medium=offline-content&amp;utm_campaign=global-di-mf-budgettemplat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xero.com/accounting-software/" TargetMode="External"/><Relationship Id="rId1" Type="http://schemas.openxmlformats.org/officeDocument/2006/relationships/hyperlink" Target="https://www.xero.com/accounting-software?utm_source=template&amp;utm_medium=offline-content&amp;utm_campaign=global-di-mf-budgettemplate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3311B-C7A2-403D-B79C-C4B352EAD5B9}">
  <sheetPr>
    <tabColor rgb="FF92D050"/>
    <outlinePr summaryBelow="0" summaryRight="0"/>
  </sheetPr>
  <dimension ref="A1:AC50"/>
  <sheetViews>
    <sheetView workbookViewId="0">
      <selection activeCell="E5" sqref="E5"/>
    </sheetView>
  </sheetViews>
  <sheetFormatPr defaultColWidth="12.5703125" defaultRowHeight="15.75" customHeight="1" x14ac:dyDescent="0.25"/>
  <cols>
    <col min="1" max="1" width="25.7109375" style="285" customWidth="1"/>
    <col min="2" max="16384" width="12.5703125" style="285"/>
  </cols>
  <sheetData>
    <row r="1" spans="1:29" ht="25.5" customHeight="1" x14ac:dyDescent="0.25">
      <c r="A1" s="284" t="s">
        <v>172</v>
      </c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7"/>
      <c r="AC1" s="288"/>
    </row>
    <row r="2" spans="1:29" ht="15.75" customHeight="1" thickBot="1" x14ac:dyDescent="0.3">
      <c r="A2" s="288" t="s">
        <v>173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  <c r="AA2" s="286"/>
      <c r="AB2" s="286"/>
      <c r="AC2" s="288"/>
    </row>
    <row r="3" spans="1:29" ht="15.75" customHeight="1" x14ac:dyDescent="0.25">
      <c r="A3" s="288"/>
      <c r="B3" s="366" t="s">
        <v>167</v>
      </c>
      <c r="C3" s="367"/>
      <c r="D3" s="368"/>
      <c r="E3" s="362" t="s">
        <v>174</v>
      </c>
      <c r="F3" s="365"/>
      <c r="G3" s="360" t="s">
        <v>175</v>
      </c>
      <c r="H3" s="365"/>
      <c r="I3" s="360" t="s">
        <v>176</v>
      </c>
      <c r="J3" s="365"/>
      <c r="K3" s="360" t="s">
        <v>177</v>
      </c>
      <c r="L3" s="365"/>
      <c r="M3" s="360" t="s">
        <v>178</v>
      </c>
      <c r="N3" s="365"/>
      <c r="O3" s="360" t="s">
        <v>179</v>
      </c>
      <c r="P3" s="361"/>
      <c r="Q3" s="360" t="s">
        <v>180</v>
      </c>
      <c r="R3" s="361"/>
      <c r="S3" s="360" t="s">
        <v>181</v>
      </c>
      <c r="T3" s="361"/>
      <c r="U3" s="360" t="s">
        <v>182</v>
      </c>
      <c r="V3" s="361"/>
      <c r="W3" s="360" t="s">
        <v>183</v>
      </c>
      <c r="X3" s="361"/>
      <c r="Y3" s="360" t="s">
        <v>184</v>
      </c>
      <c r="Z3" s="361"/>
      <c r="AA3" s="360" t="s">
        <v>185</v>
      </c>
      <c r="AB3" s="361"/>
    </row>
    <row r="4" spans="1:29" ht="13.5" x14ac:dyDescent="0.25">
      <c r="A4" s="290" t="s">
        <v>186</v>
      </c>
      <c r="B4" s="291" t="s">
        <v>15</v>
      </c>
      <c r="C4" s="289" t="s">
        <v>187</v>
      </c>
      <c r="D4" s="292" t="s">
        <v>188</v>
      </c>
      <c r="E4" s="293" t="s">
        <v>15</v>
      </c>
      <c r="F4" s="289" t="s">
        <v>187</v>
      </c>
      <c r="G4" s="294" t="s">
        <v>15</v>
      </c>
      <c r="H4" s="289" t="s">
        <v>187</v>
      </c>
      <c r="I4" s="294" t="s">
        <v>15</v>
      </c>
      <c r="J4" s="289" t="s">
        <v>187</v>
      </c>
      <c r="K4" s="294" t="s">
        <v>15</v>
      </c>
      <c r="L4" s="289" t="s">
        <v>187</v>
      </c>
      <c r="M4" s="294" t="s">
        <v>15</v>
      </c>
      <c r="N4" s="289" t="s">
        <v>187</v>
      </c>
      <c r="O4" s="294" t="s">
        <v>15</v>
      </c>
      <c r="P4" s="289" t="s">
        <v>187</v>
      </c>
      <c r="Q4" s="294" t="s">
        <v>15</v>
      </c>
      <c r="R4" s="289" t="s">
        <v>187</v>
      </c>
      <c r="S4" s="294" t="s">
        <v>15</v>
      </c>
      <c r="T4" s="289" t="s">
        <v>187</v>
      </c>
      <c r="U4" s="294" t="s">
        <v>15</v>
      </c>
      <c r="V4" s="289" t="s">
        <v>187</v>
      </c>
      <c r="W4" s="294" t="s">
        <v>15</v>
      </c>
      <c r="X4" s="289" t="s">
        <v>187</v>
      </c>
      <c r="Y4" s="294" t="s">
        <v>15</v>
      </c>
      <c r="Z4" s="289" t="s">
        <v>187</v>
      </c>
      <c r="AA4" s="294" t="s">
        <v>15</v>
      </c>
      <c r="AB4" s="289" t="s">
        <v>187</v>
      </c>
    </row>
    <row r="5" spans="1:29" s="300" customFormat="1" ht="15.75" customHeight="1" x14ac:dyDescent="0.25">
      <c r="A5" s="295" t="s">
        <v>189</v>
      </c>
      <c r="B5" s="296">
        <f t="shared" ref="B5:AB5" si="0">B19</f>
        <v>0</v>
      </c>
      <c r="C5" s="297">
        <f t="shared" si="0"/>
        <v>0</v>
      </c>
      <c r="D5" s="298">
        <f t="shared" si="0"/>
        <v>0</v>
      </c>
      <c r="E5" s="299">
        <f t="shared" si="0"/>
        <v>0</v>
      </c>
      <c r="F5" s="299">
        <f t="shared" si="0"/>
        <v>0</v>
      </c>
      <c r="G5" s="299">
        <f t="shared" si="0"/>
        <v>0</v>
      </c>
      <c r="H5" s="299">
        <f t="shared" si="0"/>
        <v>0</v>
      </c>
      <c r="I5" s="299">
        <f t="shared" si="0"/>
        <v>0</v>
      </c>
      <c r="J5" s="299">
        <f t="shared" si="0"/>
        <v>0</v>
      </c>
      <c r="K5" s="299">
        <f t="shared" si="0"/>
        <v>0</v>
      </c>
      <c r="L5" s="299">
        <f t="shared" si="0"/>
        <v>0</v>
      </c>
      <c r="M5" s="299">
        <f t="shared" si="0"/>
        <v>0</v>
      </c>
      <c r="N5" s="299">
        <f t="shared" si="0"/>
        <v>0</v>
      </c>
      <c r="O5" s="299">
        <f t="shared" si="0"/>
        <v>0</v>
      </c>
      <c r="P5" s="299">
        <f t="shared" si="0"/>
        <v>0</v>
      </c>
      <c r="Q5" s="299">
        <f t="shared" si="0"/>
        <v>0</v>
      </c>
      <c r="R5" s="299">
        <f t="shared" si="0"/>
        <v>0</v>
      </c>
      <c r="S5" s="299">
        <f t="shared" si="0"/>
        <v>0</v>
      </c>
      <c r="T5" s="299">
        <f t="shared" si="0"/>
        <v>0</v>
      </c>
      <c r="U5" s="299">
        <f t="shared" si="0"/>
        <v>0</v>
      </c>
      <c r="V5" s="299">
        <f t="shared" si="0"/>
        <v>0</v>
      </c>
      <c r="W5" s="299">
        <f t="shared" si="0"/>
        <v>0</v>
      </c>
      <c r="X5" s="299">
        <f t="shared" si="0"/>
        <v>0</v>
      </c>
      <c r="Y5" s="299">
        <f t="shared" si="0"/>
        <v>0</v>
      </c>
      <c r="Z5" s="299">
        <f t="shared" si="0"/>
        <v>0</v>
      </c>
      <c r="AA5" s="299">
        <f t="shared" si="0"/>
        <v>0</v>
      </c>
      <c r="AB5" s="299">
        <f t="shared" si="0"/>
        <v>0</v>
      </c>
    </row>
    <row r="6" spans="1:29" s="300" customFormat="1" ht="15.75" customHeight="1" x14ac:dyDescent="0.25">
      <c r="A6" s="295" t="s">
        <v>190</v>
      </c>
      <c r="B6" s="296">
        <f t="shared" ref="B6:AB6" si="1">B46</f>
        <v>0</v>
      </c>
      <c r="C6" s="297">
        <f t="shared" si="1"/>
        <v>0</v>
      </c>
      <c r="D6" s="298">
        <f t="shared" si="1"/>
        <v>0</v>
      </c>
      <c r="E6" s="299">
        <f t="shared" si="1"/>
        <v>0</v>
      </c>
      <c r="F6" s="299">
        <f t="shared" si="1"/>
        <v>0</v>
      </c>
      <c r="G6" s="301">
        <f t="shared" si="1"/>
        <v>0</v>
      </c>
      <c r="H6" s="299">
        <f t="shared" si="1"/>
        <v>0</v>
      </c>
      <c r="I6" s="301">
        <f t="shared" si="1"/>
        <v>0</v>
      </c>
      <c r="J6" s="299">
        <f t="shared" si="1"/>
        <v>0</v>
      </c>
      <c r="K6" s="301">
        <f t="shared" si="1"/>
        <v>0</v>
      </c>
      <c r="L6" s="299">
        <f t="shared" si="1"/>
        <v>0</v>
      </c>
      <c r="M6" s="301">
        <f t="shared" si="1"/>
        <v>0</v>
      </c>
      <c r="N6" s="299">
        <f t="shared" si="1"/>
        <v>0</v>
      </c>
      <c r="O6" s="301">
        <f t="shared" si="1"/>
        <v>0</v>
      </c>
      <c r="P6" s="299">
        <f t="shared" si="1"/>
        <v>0</v>
      </c>
      <c r="Q6" s="301">
        <f t="shared" si="1"/>
        <v>0</v>
      </c>
      <c r="R6" s="299">
        <f t="shared" si="1"/>
        <v>0</v>
      </c>
      <c r="S6" s="301">
        <f t="shared" si="1"/>
        <v>0</v>
      </c>
      <c r="T6" s="299">
        <f t="shared" si="1"/>
        <v>0</v>
      </c>
      <c r="U6" s="301">
        <f t="shared" si="1"/>
        <v>0</v>
      </c>
      <c r="V6" s="299">
        <f t="shared" si="1"/>
        <v>0</v>
      </c>
      <c r="W6" s="301">
        <f t="shared" si="1"/>
        <v>0</v>
      </c>
      <c r="X6" s="299">
        <f t="shared" si="1"/>
        <v>0</v>
      </c>
      <c r="Y6" s="301">
        <f t="shared" si="1"/>
        <v>0</v>
      </c>
      <c r="Z6" s="299">
        <f t="shared" si="1"/>
        <v>0</v>
      </c>
      <c r="AA6" s="301">
        <f t="shared" si="1"/>
        <v>0</v>
      </c>
      <c r="AB6" s="299">
        <f t="shared" si="1"/>
        <v>0</v>
      </c>
    </row>
    <row r="7" spans="1:29" s="300" customFormat="1" ht="15.75" customHeight="1" x14ac:dyDescent="0.25">
      <c r="A7" s="302" t="s">
        <v>34</v>
      </c>
      <c r="B7" s="296">
        <f t="shared" ref="B7:AB7" si="2">B5-B6</f>
        <v>0</v>
      </c>
      <c r="C7" s="303">
        <f t="shared" si="2"/>
        <v>0</v>
      </c>
      <c r="D7" s="304">
        <f t="shared" si="2"/>
        <v>0</v>
      </c>
      <c r="E7" s="305">
        <f t="shared" si="2"/>
        <v>0</v>
      </c>
      <c r="F7" s="303">
        <f t="shared" si="2"/>
        <v>0</v>
      </c>
      <c r="G7" s="306">
        <f t="shared" si="2"/>
        <v>0</v>
      </c>
      <c r="H7" s="303">
        <f t="shared" si="2"/>
        <v>0</v>
      </c>
      <c r="I7" s="306">
        <f t="shared" si="2"/>
        <v>0</v>
      </c>
      <c r="J7" s="303">
        <f t="shared" si="2"/>
        <v>0</v>
      </c>
      <c r="K7" s="306">
        <f t="shared" si="2"/>
        <v>0</v>
      </c>
      <c r="L7" s="303">
        <f t="shared" si="2"/>
        <v>0</v>
      </c>
      <c r="M7" s="306">
        <f t="shared" si="2"/>
        <v>0</v>
      </c>
      <c r="N7" s="303">
        <f t="shared" si="2"/>
        <v>0</v>
      </c>
      <c r="O7" s="306">
        <f t="shared" si="2"/>
        <v>0</v>
      </c>
      <c r="P7" s="303">
        <f t="shared" si="2"/>
        <v>0</v>
      </c>
      <c r="Q7" s="306">
        <f t="shared" si="2"/>
        <v>0</v>
      </c>
      <c r="R7" s="303">
        <f t="shared" si="2"/>
        <v>0</v>
      </c>
      <c r="S7" s="306">
        <f t="shared" si="2"/>
        <v>0</v>
      </c>
      <c r="T7" s="303">
        <f t="shared" si="2"/>
        <v>0</v>
      </c>
      <c r="U7" s="306">
        <f t="shared" si="2"/>
        <v>0</v>
      </c>
      <c r="V7" s="303">
        <f t="shared" si="2"/>
        <v>0</v>
      </c>
      <c r="W7" s="306">
        <f t="shared" si="2"/>
        <v>0</v>
      </c>
      <c r="X7" s="303">
        <f t="shared" si="2"/>
        <v>0</v>
      </c>
      <c r="Y7" s="306">
        <f t="shared" si="2"/>
        <v>0</v>
      </c>
      <c r="Z7" s="303">
        <f t="shared" si="2"/>
        <v>0</v>
      </c>
      <c r="AA7" s="306">
        <f t="shared" si="2"/>
        <v>0</v>
      </c>
      <c r="AB7" s="303">
        <f t="shared" si="2"/>
        <v>0</v>
      </c>
    </row>
    <row r="8" spans="1:29" ht="15.75" customHeight="1" x14ac:dyDescent="0.25">
      <c r="A8" s="288"/>
      <c r="B8" s="307"/>
      <c r="C8" s="286"/>
      <c r="D8" s="308"/>
      <c r="E8" s="286"/>
      <c r="F8" s="286"/>
      <c r="G8" s="286"/>
      <c r="H8" s="286"/>
      <c r="I8" s="286"/>
      <c r="J8" s="286"/>
      <c r="K8" s="286"/>
      <c r="L8" s="286"/>
      <c r="M8" s="286"/>
      <c r="N8" s="286"/>
      <c r="O8" s="286"/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286"/>
    </row>
    <row r="9" spans="1:29" ht="15.75" customHeight="1" x14ac:dyDescent="0.25">
      <c r="A9" s="288"/>
      <c r="B9" s="362" t="s">
        <v>191</v>
      </c>
      <c r="C9" s="363"/>
      <c r="D9" s="364"/>
      <c r="E9" s="362" t="s">
        <v>174</v>
      </c>
      <c r="F9" s="365"/>
      <c r="G9" s="360" t="s">
        <v>175</v>
      </c>
      <c r="H9" s="365"/>
      <c r="I9" s="360" t="s">
        <v>176</v>
      </c>
      <c r="J9" s="365"/>
      <c r="K9" s="360" t="s">
        <v>177</v>
      </c>
      <c r="L9" s="365"/>
      <c r="M9" s="360" t="s">
        <v>178</v>
      </c>
      <c r="N9" s="365"/>
      <c r="O9" s="360" t="s">
        <v>179</v>
      </c>
      <c r="P9" s="361"/>
      <c r="Q9" s="360" t="s">
        <v>180</v>
      </c>
      <c r="R9" s="361"/>
      <c r="S9" s="360" t="s">
        <v>181</v>
      </c>
      <c r="T9" s="361"/>
      <c r="U9" s="360" t="s">
        <v>182</v>
      </c>
      <c r="V9" s="361"/>
      <c r="W9" s="360" t="s">
        <v>183</v>
      </c>
      <c r="X9" s="361"/>
      <c r="Y9" s="360" t="s">
        <v>184</v>
      </c>
      <c r="Z9" s="361"/>
      <c r="AA9" s="360" t="s">
        <v>185</v>
      </c>
      <c r="AB9" s="361"/>
    </row>
    <row r="10" spans="1:29" ht="13.5" x14ac:dyDescent="0.25">
      <c r="A10" s="309" t="s">
        <v>192</v>
      </c>
      <c r="B10" s="310" t="s">
        <v>15</v>
      </c>
      <c r="C10" s="311" t="s">
        <v>187</v>
      </c>
      <c r="D10" s="312" t="s">
        <v>188</v>
      </c>
      <c r="E10" s="313" t="s">
        <v>15</v>
      </c>
      <c r="F10" s="311" t="s">
        <v>187</v>
      </c>
      <c r="G10" s="314" t="s">
        <v>15</v>
      </c>
      <c r="H10" s="311" t="s">
        <v>187</v>
      </c>
      <c r="I10" s="314" t="s">
        <v>15</v>
      </c>
      <c r="J10" s="311" t="s">
        <v>187</v>
      </c>
      <c r="K10" s="314" t="s">
        <v>15</v>
      </c>
      <c r="L10" s="311" t="s">
        <v>187</v>
      </c>
      <c r="M10" s="314" t="s">
        <v>15</v>
      </c>
      <c r="N10" s="311" t="s">
        <v>187</v>
      </c>
      <c r="O10" s="314" t="s">
        <v>15</v>
      </c>
      <c r="P10" s="311" t="s">
        <v>187</v>
      </c>
      <c r="Q10" s="314" t="s">
        <v>15</v>
      </c>
      <c r="R10" s="311" t="s">
        <v>187</v>
      </c>
      <c r="S10" s="314" t="s">
        <v>15</v>
      </c>
      <c r="T10" s="311" t="s">
        <v>187</v>
      </c>
      <c r="U10" s="314" t="s">
        <v>15</v>
      </c>
      <c r="V10" s="311" t="s">
        <v>187</v>
      </c>
      <c r="W10" s="314" t="s">
        <v>15</v>
      </c>
      <c r="X10" s="311" t="s">
        <v>187</v>
      </c>
      <c r="Y10" s="314" t="s">
        <v>15</v>
      </c>
      <c r="Z10" s="311" t="s">
        <v>187</v>
      </c>
      <c r="AA10" s="314" t="s">
        <v>15</v>
      </c>
      <c r="AB10" s="311" t="s">
        <v>187</v>
      </c>
    </row>
    <row r="11" spans="1:29" ht="13.5" x14ac:dyDescent="0.25">
      <c r="A11" s="315" t="s">
        <v>193</v>
      </c>
      <c r="B11" s="316"/>
      <c r="C11" s="317"/>
      <c r="D11" s="318"/>
      <c r="E11" s="319"/>
      <c r="F11" s="317"/>
      <c r="G11" s="320"/>
      <c r="H11" s="317"/>
      <c r="I11" s="320"/>
      <c r="J11" s="317"/>
      <c r="K11" s="320"/>
      <c r="L11" s="317"/>
      <c r="M11" s="320"/>
      <c r="N11" s="317"/>
      <c r="O11" s="320"/>
      <c r="P11" s="317"/>
      <c r="Q11" s="320"/>
      <c r="R11" s="317"/>
      <c r="S11" s="320"/>
      <c r="T11" s="317"/>
      <c r="U11" s="320"/>
      <c r="V11" s="317"/>
      <c r="W11" s="320"/>
      <c r="X11" s="317"/>
      <c r="Y11" s="320"/>
      <c r="Z11" s="317"/>
      <c r="AA11" s="320"/>
      <c r="AB11" s="317"/>
    </row>
    <row r="12" spans="1:29" s="300" customFormat="1" ht="15.75" customHeight="1" x14ac:dyDescent="0.25">
      <c r="A12" s="321" t="s">
        <v>194</v>
      </c>
      <c r="B12" s="296">
        <f t="shared" ref="B12:C18" si="3">SUM(E12,G12,I12,K12,M12,O12,Q12,S12,U12,W12,Y12,AA12)</f>
        <v>0</v>
      </c>
      <c r="C12" s="306">
        <f t="shared" si="3"/>
        <v>0</v>
      </c>
      <c r="D12" s="298">
        <f t="shared" ref="D12:D19" si="4">C12-B12</f>
        <v>0</v>
      </c>
      <c r="E12" s="299"/>
      <c r="F12" s="322"/>
      <c r="G12" s="323"/>
      <c r="H12" s="324"/>
      <c r="I12" s="323"/>
      <c r="J12" s="324"/>
      <c r="K12" s="323"/>
      <c r="L12" s="324"/>
      <c r="M12" s="323"/>
      <c r="N12" s="324"/>
      <c r="O12" s="323"/>
      <c r="P12" s="324"/>
      <c r="Q12" s="323"/>
      <c r="R12" s="324"/>
      <c r="S12" s="323"/>
      <c r="T12" s="324"/>
      <c r="U12" s="323"/>
      <c r="V12" s="324"/>
      <c r="W12" s="323"/>
      <c r="X12" s="324"/>
      <c r="Y12" s="323"/>
      <c r="Z12" s="324"/>
      <c r="AA12" s="323"/>
      <c r="AB12" s="324"/>
    </row>
    <row r="13" spans="1:29" s="300" customFormat="1" ht="15.75" customHeight="1" x14ac:dyDescent="0.25">
      <c r="A13" s="321" t="s">
        <v>195</v>
      </c>
      <c r="B13" s="296">
        <f t="shared" si="3"/>
        <v>0</v>
      </c>
      <c r="C13" s="306">
        <f t="shared" si="3"/>
        <v>0</v>
      </c>
      <c r="D13" s="298">
        <f t="shared" si="4"/>
        <v>0</v>
      </c>
      <c r="E13" s="325"/>
      <c r="F13" s="324"/>
      <c r="G13" s="323"/>
      <c r="H13" s="324"/>
      <c r="I13" s="323"/>
      <c r="J13" s="324"/>
      <c r="K13" s="301"/>
      <c r="L13" s="322"/>
      <c r="M13" s="323"/>
      <c r="N13" s="324"/>
      <c r="O13" s="323"/>
      <c r="P13" s="324"/>
      <c r="Q13" s="323"/>
      <c r="R13" s="324"/>
      <c r="S13" s="323"/>
      <c r="T13" s="324"/>
      <c r="U13" s="323"/>
      <c r="V13" s="324"/>
      <c r="W13" s="323"/>
      <c r="X13" s="324"/>
      <c r="Y13" s="323"/>
      <c r="Z13" s="324"/>
      <c r="AA13" s="323"/>
      <c r="AB13" s="324"/>
    </row>
    <row r="14" spans="1:29" s="300" customFormat="1" ht="15.75" customHeight="1" x14ac:dyDescent="0.25">
      <c r="A14" s="321" t="s">
        <v>196</v>
      </c>
      <c r="B14" s="296">
        <f t="shared" si="3"/>
        <v>0</v>
      </c>
      <c r="C14" s="306">
        <f t="shared" si="3"/>
        <v>0</v>
      </c>
      <c r="D14" s="298">
        <f t="shared" si="4"/>
        <v>0</v>
      </c>
      <c r="E14" s="325"/>
      <c r="F14" s="324"/>
      <c r="G14" s="323"/>
      <c r="H14" s="324"/>
      <c r="I14" s="323"/>
      <c r="J14" s="324"/>
      <c r="K14" s="323"/>
      <c r="L14" s="324"/>
      <c r="M14" s="323"/>
      <c r="N14" s="324"/>
      <c r="O14" s="323"/>
      <c r="P14" s="324"/>
      <c r="Q14" s="301"/>
      <c r="R14" s="322"/>
      <c r="S14" s="323"/>
      <c r="T14" s="324"/>
      <c r="U14" s="323"/>
      <c r="V14" s="324"/>
      <c r="W14" s="323"/>
      <c r="X14" s="324"/>
      <c r="Y14" s="323"/>
      <c r="Z14" s="324"/>
      <c r="AA14" s="323"/>
      <c r="AB14" s="324"/>
    </row>
    <row r="15" spans="1:29" s="300" customFormat="1" ht="15.75" customHeight="1" x14ac:dyDescent="0.25">
      <c r="A15" s="321" t="s">
        <v>197</v>
      </c>
      <c r="B15" s="296">
        <f t="shared" si="3"/>
        <v>0</v>
      </c>
      <c r="C15" s="306">
        <f t="shared" si="3"/>
        <v>0</v>
      </c>
      <c r="D15" s="298">
        <f t="shared" si="4"/>
        <v>0</v>
      </c>
      <c r="E15" s="325"/>
      <c r="F15" s="324"/>
      <c r="G15" s="323"/>
      <c r="H15" s="324"/>
      <c r="I15" s="323"/>
      <c r="J15" s="324"/>
      <c r="K15" s="323"/>
      <c r="L15" s="324"/>
      <c r="M15" s="323"/>
      <c r="N15" s="324"/>
      <c r="O15" s="323"/>
      <c r="P15" s="324"/>
      <c r="Q15" s="323"/>
      <c r="R15" s="324"/>
      <c r="S15" s="323"/>
      <c r="T15" s="324"/>
      <c r="U15" s="323"/>
      <c r="V15" s="324"/>
      <c r="W15" s="323"/>
      <c r="X15" s="324"/>
      <c r="Y15" s="323"/>
      <c r="Z15" s="324"/>
      <c r="AA15" s="323"/>
      <c r="AB15" s="324"/>
    </row>
    <row r="16" spans="1:29" s="300" customFormat="1" ht="15.75" customHeight="1" x14ac:dyDescent="0.25">
      <c r="A16" s="321" t="s">
        <v>198</v>
      </c>
      <c r="B16" s="296">
        <f t="shared" si="3"/>
        <v>0</v>
      </c>
      <c r="C16" s="306">
        <f t="shared" si="3"/>
        <v>0</v>
      </c>
      <c r="D16" s="298">
        <f t="shared" si="4"/>
        <v>0</v>
      </c>
      <c r="E16" s="325"/>
      <c r="F16" s="324"/>
      <c r="G16" s="323"/>
      <c r="H16" s="324"/>
      <c r="I16" s="323"/>
      <c r="J16" s="324"/>
      <c r="K16" s="323"/>
      <c r="L16" s="324"/>
      <c r="M16" s="323"/>
      <c r="N16" s="324"/>
      <c r="O16" s="301"/>
      <c r="P16" s="322"/>
      <c r="Q16" s="323"/>
      <c r="R16" s="324"/>
      <c r="S16" s="323"/>
      <c r="T16" s="324"/>
      <c r="U16" s="323"/>
      <c r="V16" s="324"/>
      <c r="W16" s="323"/>
      <c r="X16" s="324"/>
      <c r="Y16" s="323"/>
      <c r="Z16" s="324"/>
      <c r="AA16" s="323"/>
      <c r="AB16" s="324"/>
    </row>
    <row r="17" spans="1:28" s="300" customFormat="1" ht="15.75" customHeight="1" x14ac:dyDescent="0.25">
      <c r="A17" s="321" t="s">
        <v>199</v>
      </c>
      <c r="B17" s="296">
        <f t="shared" si="3"/>
        <v>0</v>
      </c>
      <c r="C17" s="306">
        <f t="shared" si="3"/>
        <v>0</v>
      </c>
      <c r="D17" s="298">
        <f t="shared" si="4"/>
        <v>0</v>
      </c>
      <c r="E17" s="325"/>
      <c r="F17" s="324"/>
      <c r="G17" s="323"/>
      <c r="H17" s="324"/>
      <c r="I17" s="323"/>
      <c r="J17" s="324"/>
      <c r="K17" s="323"/>
      <c r="L17" s="324"/>
      <c r="M17" s="323"/>
      <c r="N17" s="324"/>
      <c r="O17" s="323"/>
      <c r="P17" s="324"/>
      <c r="Q17" s="323"/>
      <c r="R17" s="324"/>
      <c r="S17" s="323"/>
      <c r="T17" s="324"/>
      <c r="U17" s="323"/>
      <c r="V17" s="324"/>
      <c r="W17" s="323"/>
      <c r="X17" s="324"/>
      <c r="Y17" s="323"/>
      <c r="Z17" s="324"/>
      <c r="AA17" s="323"/>
      <c r="AB17" s="324"/>
    </row>
    <row r="18" spans="1:28" s="300" customFormat="1" ht="15.75" customHeight="1" x14ac:dyDescent="0.25">
      <c r="A18" s="321" t="s">
        <v>200</v>
      </c>
      <c r="B18" s="296">
        <f t="shared" si="3"/>
        <v>0</v>
      </c>
      <c r="C18" s="306">
        <f t="shared" si="3"/>
        <v>0</v>
      </c>
      <c r="D18" s="298">
        <f t="shared" si="4"/>
        <v>0</v>
      </c>
      <c r="E18" s="325"/>
      <c r="F18" s="324"/>
      <c r="G18" s="323"/>
      <c r="H18" s="324"/>
      <c r="I18" s="323"/>
      <c r="J18" s="324"/>
      <c r="K18" s="323"/>
      <c r="L18" s="324"/>
      <c r="M18" s="323"/>
      <c r="N18" s="324"/>
      <c r="O18" s="323"/>
      <c r="P18" s="324"/>
      <c r="Q18" s="323"/>
      <c r="R18" s="324"/>
      <c r="S18" s="323"/>
      <c r="T18" s="324"/>
      <c r="U18" s="323"/>
      <c r="V18" s="324"/>
      <c r="W18" s="323"/>
      <c r="X18" s="324"/>
      <c r="Y18" s="323"/>
      <c r="Z18" s="324"/>
      <c r="AA18" s="323"/>
      <c r="AB18" s="324"/>
    </row>
    <row r="19" spans="1:28" ht="15.75" customHeight="1" x14ac:dyDescent="0.25">
      <c r="A19" s="326" t="s">
        <v>201</v>
      </c>
      <c r="B19" s="327">
        <f>SUM(B12:B18)</f>
        <v>0</v>
      </c>
      <c r="C19" s="328">
        <f>SUM(C12:C18)</f>
        <v>0</v>
      </c>
      <c r="D19" s="329">
        <f t="shared" si="4"/>
        <v>0</v>
      </c>
      <c r="E19" s="330">
        <f t="shared" ref="E19:AB19" si="5">SUM(E12:E18)</f>
        <v>0</v>
      </c>
      <c r="F19" s="328">
        <f t="shared" si="5"/>
        <v>0</v>
      </c>
      <c r="G19" s="331">
        <f t="shared" si="5"/>
        <v>0</v>
      </c>
      <c r="H19" s="328">
        <f t="shared" si="5"/>
        <v>0</v>
      </c>
      <c r="I19" s="331">
        <f t="shared" si="5"/>
        <v>0</v>
      </c>
      <c r="J19" s="328">
        <f t="shared" si="5"/>
        <v>0</v>
      </c>
      <c r="K19" s="331">
        <f t="shared" si="5"/>
        <v>0</v>
      </c>
      <c r="L19" s="328">
        <f t="shared" si="5"/>
        <v>0</v>
      </c>
      <c r="M19" s="331">
        <f t="shared" si="5"/>
        <v>0</v>
      </c>
      <c r="N19" s="328">
        <f t="shared" si="5"/>
        <v>0</v>
      </c>
      <c r="O19" s="331">
        <f t="shared" si="5"/>
        <v>0</v>
      </c>
      <c r="P19" s="328">
        <f t="shared" si="5"/>
        <v>0</v>
      </c>
      <c r="Q19" s="331">
        <f t="shared" si="5"/>
        <v>0</v>
      </c>
      <c r="R19" s="328">
        <f t="shared" si="5"/>
        <v>0</v>
      </c>
      <c r="S19" s="331">
        <f t="shared" si="5"/>
        <v>0</v>
      </c>
      <c r="T19" s="328">
        <f t="shared" si="5"/>
        <v>0</v>
      </c>
      <c r="U19" s="331">
        <f t="shared" si="5"/>
        <v>0</v>
      </c>
      <c r="V19" s="328">
        <f t="shared" si="5"/>
        <v>0</v>
      </c>
      <c r="W19" s="331">
        <f t="shared" si="5"/>
        <v>0</v>
      </c>
      <c r="X19" s="328">
        <f t="shared" si="5"/>
        <v>0</v>
      </c>
      <c r="Y19" s="331">
        <f t="shared" si="5"/>
        <v>0</v>
      </c>
      <c r="Z19" s="328">
        <f t="shared" si="5"/>
        <v>0</v>
      </c>
      <c r="AA19" s="331">
        <f t="shared" si="5"/>
        <v>0</v>
      </c>
      <c r="AB19" s="328">
        <f t="shared" si="5"/>
        <v>0</v>
      </c>
    </row>
    <row r="20" spans="1:28" ht="15.75" customHeight="1" x14ac:dyDescent="0.25">
      <c r="B20" s="332"/>
      <c r="C20" s="333"/>
      <c r="D20" s="334"/>
      <c r="E20" s="333"/>
      <c r="F20" s="333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</row>
    <row r="21" spans="1:28" s="336" customFormat="1" ht="15.75" customHeight="1" x14ac:dyDescent="0.25">
      <c r="A21" s="335"/>
      <c r="B21" s="362" t="s">
        <v>191</v>
      </c>
      <c r="C21" s="363"/>
      <c r="D21" s="364"/>
      <c r="E21" s="362" t="s">
        <v>174</v>
      </c>
      <c r="F21" s="365"/>
      <c r="G21" s="360" t="s">
        <v>175</v>
      </c>
      <c r="H21" s="365"/>
      <c r="I21" s="360" t="s">
        <v>176</v>
      </c>
      <c r="J21" s="365"/>
      <c r="K21" s="360" t="s">
        <v>177</v>
      </c>
      <c r="L21" s="365"/>
      <c r="M21" s="360" t="s">
        <v>178</v>
      </c>
      <c r="N21" s="365"/>
      <c r="O21" s="360" t="s">
        <v>179</v>
      </c>
      <c r="P21" s="361"/>
      <c r="Q21" s="360" t="s">
        <v>180</v>
      </c>
      <c r="R21" s="361"/>
      <c r="S21" s="360" t="s">
        <v>181</v>
      </c>
      <c r="T21" s="361"/>
      <c r="U21" s="360" t="s">
        <v>182</v>
      </c>
      <c r="V21" s="361"/>
      <c r="W21" s="360" t="s">
        <v>183</v>
      </c>
      <c r="X21" s="361"/>
      <c r="Y21" s="360" t="s">
        <v>184</v>
      </c>
      <c r="Z21" s="361"/>
      <c r="AA21" s="360" t="s">
        <v>185</v>
      </c>
      <c r="AB21" s="361"/>
    </row>
    <row r="22" spans="1:28" ht="13.5" x14ac:dyDescent="0.25">
      <c r="A22" s="337" t="s">
        <v>202</v>
      </c>
      <c r="B22" s="310" t="s">
        <v>15</v>
      </c>
      <c r="C22" s="311" t="s">
        <v>187</v>
      </c>
      <c r="D22" s="312" t="s">
        <v>188</v>
      </c>
      <c r="E22" s="313" t="s">
        <v>15</v>
      </c>
      <c r="F22" s="311" t="s">
        <v>187</v>
      </c>
      <c r="G22" s="314" t="s">
        <v>15</v>
      </c>
      <c r="H22" s="311" t="s">
        <v>187</v>
      </c>
      <c r="I22" s="314" t="s">
        <v>15</v>
      </c>
      <c r="J22" s="311" t="s">
        <v>187</v>
      </c>
      <c r="K22" s="314" t="s">
        <v>15</v>
      </c>
      <c r="L22" s="311" t="s">
        <v>187</v>
      </c>
      <c r="M22" s="314" t="s">
        <v>15</v>
      </c>
      <c r="N22" s="311" t="s">
        <v>187</v>
      </c>
      <c r="O22" s="314" t="s">
        <v>15</v>
      </c>
      <c r="P22" s="311" t="s">
        <v>187</v>
      </c>
      <c r="Q22" s="314" t="s">
        <v>15</v>
      </c>
      <c r="R22" s="311" t="s">
        <v>187</v>
      </c>
      <c r="S22" s="314" t="s">
        <v>15</v>
      </c>
      <c r="T22" s="311" t="s">
        <v>187</v>
      </c>
      <c r="U22" s="314" t="s">
        <v>15</v>
      </c>
      <c r="V22" s="311" t="s">
        <v>187</v>
      </c>
      <c r="W22" s="314" t="s">
        <v>15</v>
      </c>
      <c r="X22" s="311" t="s">
        <v>187</v>
      </c>
      <c r="Y22" s="314" t="s">
        <v>15</v>
      </c>
      <c r="Z22" s="311" t="s">
        <v>187</v>
      </c>
      <c r="AA22" s="314" t="s">
        <v>15</v>
      </c>
      <c r="AB22" s="311" t="s">
        <v>187</v>
      </c>
    </row>
    <row r="23" spans="1:28" ht="13.5" x14ac:dyDescent="0.25">
      <c r="A23" s="309" t="s">
        <v>203</v>
      </c>
      <c r="B23" s="338"/>
      <c r="C23" s="339"/>
      <c r="D23" s="340"/>
      <c r="E23" s="341"/>
      <c r="F23" s="339"/>
      <c r="G23" s="342"/>
      <c r="H23" s="339"/>
      <c r="I23" s="342"/>
      <c r="J23" s="339"/>
      <c r="K23" s="342"/>
      <c r="L23" s="339"/>
      <c r="M23" s="342"/>
      <c r="N23" s="339"/>
      <c r="O23" s="342"/>
      <c r="P23" s="339"/>
      <c r="Q23" s="342"/>
      <c r="R23" s="339"/>
      <c r="S23" s="342"/>
      <c r="T23" s="339"/>
      <c r="U23" s="342"/>
      <c r="V23" s="339"/>
      <c r="W23" s="342"/>
      <c r="X23" s="339"/>
      <c r="Y23" s="342"/>
      <c r="Z23" s="339"/>
      <c r="AA23" s="342"/>
      <c r="AB23" s="339"/>
    </row>
    <row r="24" spans="1:28" s="300" customFormat="1" ht="11.25" x14ac:dyDescent="0.25">
      <c r="A24" s="343" t="s">
        <v>204</v>
      </c>
      <c r="B24" s="296">
        <f t="shared" ref="B24:B34" si="6">SUM(E24,G24,I24,K24,M24,O24,Q24,S24,U24,W24,Y24,AA24)</f>
        <v>0</v>
      </c>
      <c r="C24" s="306">
        <f t="shared" ref="C24:C34" si="7">SUM(F24,H24,J24,L24,N24,P24,R24,T24,V24,X24,Z24,AB24)</f>
        <v>0</v>
      </c>
      <c r="D24" s="298">
        <f t="shared" ref="D24:D34" si="8">B24-C24</f>
        <v>0</v>
      </c>
      <c r="E24" s="299"/>
      <c r="F24" s="322"/>
      <c r="G24" s="323"/>
      <c r="H24" s="324"/>
      <c r="I24" s="323"/>
      <c r="J24" s="324"/>
      <c r="K24" s="323"/>
      <c r="L24" s="324"/>
      <c r="M24" s="323"/>
      <c r="N24" s="324"/>
      <c r="O24" s="323"/>
      <c r="P24" s="324"/>
      <c r="Q24" s="323"/>
      <c r="R24" s="324"/>
      <c r="S24" s="323"/>
      <c r="T24" s="324"/>
      <c r="U24" s="323"/>
      <c r="V24" s="324"/>
      <c r="W24" s="323"/>
      <c r="X24" s="324"/>
      <c r="Y24" s="323"/>
      <c r="Z24" s="324"/>
      <c r="AA24" s="344"/>
      <c r="AB24" s="345"/>
    </row>
    <row r="25" spans="1:28" s="300" customFormat="1" ht="15.75" customHeight="1" x14ac:dyDescent="0.25">
      <c r="A25" s="343" t="s">
        <v>28</v>
      </c>
      <c r="B25" s="296">
        <f t="shared" si="6"/>
        <v>0</v>
      </c>
      <c r="C25" s="306">
        <f t="shared" si="7"/>
        <v>0</v>
      </c>
      <c r="D25" s="298">
        <f t="shared" si="8"/>
        <v>0</v>
      </c>
      <c r="E25" s="325"/>
      <c r="F25" s="324"/>
      <c r="G25" s="323"/>
      <c r="H25" s="324"/>
      <c r="I25" s="323"/>
      <c r="J25" s="324"/>
      <c r="K25" s="323"/>
      <c r="L25" s="324"/>
      <c r="M25" s="323"/>
      <c r="N25" s="324"/>
      <c r="O25" s="323"/>
      <c r="P25" s="324"/>
      <c r="Q25" s="323"/>
      <c r="R25" s="324"/>
      <c r="S25" s="323"/>
      <c r="T25" s="324"/>
      <c r="U25" s="323"/>
      <c r="V25" s="324"/>
      <c r="W25" s="323"/>
      <c r="X25" s="324"/>
      <c r="Y25" s="323"/>
      <c r="Z25" s="324"/>
      <c r="AA25" s="344"/>
      <c r="AB25" s="345"/>
    </row>
    <row r="26" spans="1:28" s="300" customFormat="1" ht="15.75" customHeight="1" x14ac:dyDescent="0.25">
      <c r="A26" s="343" t="s">
        <v>205</v>
      </c>
      <c r="B26" s="296">
        <f t="shared" si="6"/>
        <v>0</v>
      </c>
      <c r="C26" s="306">
        <f t="shared" si="7"/>
        <v>0</v>
      </c>
      <c r="D26" s="298">
        <f t="shared" si="8"/>
        <v>0</v>
      </c>
      <c r="E26" s="325"/>
      <c r="F26" s="324"/>
      <c r="G26" s="323"/>
      <c r="H26" s="324"/>
      <c r="I26" s="323"/>
      <c r="J26" s="324"/>
      <c r="K26" s="323"/>
      <c r="L26" s="324"/>
      <c r="M26" s="323"/>
      <c r="N26" s="324"/>
      <c r="O26" s="323"/>
      <c r="P26" s="324"/>
      <c r="Q26" s="323"/>
      <c r="R26" s="324"/>
      <c r="S26" s="323"/>
      <c r="T26" s="324"/>
      <c r="U26" s="323"/>
      <c r="V26" s="324"/>
      <c r="W26" s="323"/>
      <c r="X26" s="324"/>
      <c r="Y26" s="323"/>
      <c r="Z26" s="324"/>
      <c r="AA26" s="344"/>
      <c r="AB26" s="345"/>
    </row>
    <row r="27" spans="1:28" s="300" customFormat="1" ht="11.25" x14ac:dyDescent="0.25">
      <c r="A27" s="343" t="s">
        <v>206</v>
      </c>
      <c r="B27" s="296">
        <f t="shared" si="6"/>
        <v>0</v>
      </c>
      <c r="C27" s="306">
        <f t="shared" si="7"/>
        <v>0</v>
      </c>
      <c r="D27" s="298">
        <f t="shared" si="8"/>
        <v>0</v>
      </c>
      <c r="E27" s="325"/>
      <c r="F27" s="324"/>
      <c r="G27" s="323"/>
      <c r="H27" s="324"/>
      <c r="I27" s="323"/>
      <c r="J27" s="324"/>
      <c r="K27" s="323"/>
      <c r="L27" s="324"/>
      <c r="M27" s="323"/>
      <c r="N27" s="324"/>
      <c r="O27" s="323"/>
      <c r="P27" s="324"/>
      <c r="Q27" s="323"/>
      <c r="R27" s="324"/>
      <c r="S27" s="323"/>
      <c r="T27" s="324"/>
      <c r="U27" s="323"/>
      <c r="V27" s="324"/>
      <c r="W27" s="323"/>
      <c r="X27" s="324"/>
      <c r="Y27" s="323"/>
      <c r="Z27" s="324"/>
      <c r="AA27" s="344"/>
      <c r="AB27" s="345"/>
    </row>
    <row r="28" spans="1:28" s="300" customFormat="1" ht="15.75" customHeight="1" x14ac:dyDescent="0.25">
      <c r="A28" s="343" t="s">
        <v>77</v>
      </c>
      <c r="B28" s="296">
        <f t="shared" si="6"/>
        <v>0</v>
      </c>
      <c r="C28" s="306">
        <f t="shared" si="7"/>
        <v>0</v>
      </c>
      <c r="D28" s="298">
        <f t="shared" si="8"/>
        <v>0</v>
      </c>
      <c r="E28" s="325"/>
      <c r="F28" s="324"/>
      <c r="G28" s="323"/>
      <c r="H28" s="324"/>
      <c r="I28" s="323"/>
      <c r="J28" s="324"/>
      <c r="K28" s="323"/>
      <c r="L28" s="324"/>
      <c r="M28" s="323"/>
      <c r="N28" s="324"/>
      <c r="O28" s="323"/>
      <c r="P28" s="324"/>
      <c r="Q28" s="323"/>
      <c r="R28" s="324"/>
      <c r="S28" s="323"/>
      <c r="T28" s="324"/>
      <c r="U28" s="323"/>
      <c r="V28" s="324"/>
      <c r="W28" s="323"/>
      <c r="X28" s="324"/>
      <c r="Y28" s="323"/>
      <c r="Z28" s="324"/>
      <c r="AA28" s="344"/>
      <c r="AB28" s="345"/>
    </row>
    <row r="29" spans="1:28" s="300" customFormat="1" ht="15.75" customHeight="1" x14ac:dyDescent="0.25">
      <c r="A29" s="343" t="s">
        <v>207</v>
      </c>
      <c r="B29" s="296">
        <f t="shared" si="6"/>
        <v>0</v>
      </c>
      <c r="C29" s="306">
        <f t="shared" si="7"/>
        <v>0</v>
      </c>
      <c r="D29" s="298">
        <f t="shared" si="8"/>
        <v>0</v>
      </c>
      <c r="E29" s="325"/>
      <c r="F29" s="324"/>
      <c r="G29" s="323"/>
      <c r="H29" s="324"/>
      <c r="I29" s="323"/>
      <c r="J29" s="324"/>
      <c r="K29" s="323"/>
      <c r="L29" s="324"/>
      <c r="M29" s="323"/>
      <c r="N29" s="324"/>
      <c r="O29" s="323"/>
      <c r="P29" s="324"/>
      <c r="Q29" s="323"/>
      <c r="R29" s="324"/>
      <c r="S29" s="323"/>
      <c r="T29" s="324"/>
      <c r="U29" s="323"/>
      <c r="V29" s="324"/>
      <c r="W29" s="323"/>
      <c r="X29" s="324"/>
      <c r="Y29" s="323"/>
      <c r="Z29" s="324"/>
      <c r="AA29" s="344"/>
      <c r="AB29" s="345"/>
    </row>
    <row r="30" spans="1:28" s="300" customFormat="1" ht="11.25" x14ac:dyDescent="0.25">
      <c r="A30" s="343" t="s">
        <v>208</v>
      </c>
      <c r="B30" s="296">
        <f t="shared" si="6"/>
        <v>0</v>
      </c>
      <c r="C30" s="306">
        <f t="shared" si="7"/>
        <v>0</v>
      </c>
      <c r="D30" s="298">
        <f t="shared" si="8"/>
        <v>0</v>
      </c>
      <c r="E30" s="325"/>
      <c r="F30" s="324"/>
      <c r="G30" s="323"/>
      <c r="H30" s="324"/>
      <c r="I30" s="323"/>
      <c r="J30" s="324"/>
      <c r="K30" s="323"/>
      <c r="L30" s="324"/>
      <c r="M30" s="323"/>
      <c r="N30" s="324"/>
      <c r="O30" s="323"/>
      <c r="P30" s="324"/>
      <c r="Q30" s="323"/>
      <c r="R30" s="324"/>
      <c r="S30" s="323"/>
      <c r="T30" s="324"/>
      <c r="U30" s="323"/>
      <c r="V30" s="324"/>
      <c r="W30" s="323"/>
      <c r="X30" s="324"/>
      <c r="Y30" s="323"/>
      <c r="Z30" s="324"/>
      <c r="AA30" s="344"/>
      <c r="AB30" s="345"/>
    </row>
    <row r="31" spans="1:28" s="300" customFormat="1" ht="15.75" customHeight="1" x14ac:dyDescent="0.25">
      <c r="A31" s="343" t="s">
        <v>209</v>
      </c>
      <c r="B31" s="296">
        <f t="shared" si="6"/>
        <v>0</v>
      </c>
      <c r="C31" s="306">
        <f t="shared" si="7"/>
        <v>0</v>
      </c>
      <c r="D31" s="298">
        <f t="shared" si="8"/>
        <v>0</v>
      </c>
      <c r="E31" s="325"/>
      <c r="F31" s="324"/>
      <c r="G31" s="323"/>
      <c r="H31" s="324"/>
      <c r="I31" s="323"/>
      <c r="J31" s="324"/>
      <c r="K31" s="323"/>
      <c r="L31" s="324"/>
      <c r="M31" s="323"/>
      <c r="N31" s="324"/>
      <c r="O31" s="323"/>
      <c r="P31" s="324"/>
      <c r="Q31" s="323"/>
      <c r="R31" s="324"/>
      <c r="S31" s="323"/>
      <c r="T31" s="324"/>
      <c r="U31" s="323"/>
      <c r="V31" s="324"/>
      <c r="W31" s="323"/>
      <c r="X31" s="324"/>
      <c r="Y31" s="323"/>
      <c r="Z31" s="324"/>
      <c r="AA31" s="344"/>
      <c r="AB31" s="345"/>
    </row>
    <row r="32" spans="1:28" s="300" customFormat="1" ht="15.75" customHeight="1" x14ac:dyDescent="0.25">
      <c r="A32" s="343" t="s">
        <v>210</v>
      </c>
      <c r="B32" s="296">
        <f t="shared" si="6"/>
        <v>0</v>
      </c>
      <c r="C32" s="306">
        <f t="shared" si="7"/>
        <v>0</v>
      </c>
      <c r="D32" s="298">
        <f t="shared" si="8"/>
        <v>0</v>
      </c>
      <c r="E32" s="325"/>
      <c r="F32" s="324"/>
      <c r="G32" s="323"/>
      <c r="H32" s="324"/>
      <c r="I32" s="323"/>
      <c r="J32" s="324"/>
      <c r="K32" s="323"/>
      <c r="L32" s="324"/>
      <c r="M32" s="323"/>
      <c r="N32" s="324"/>
      <c r="O32" s="323"/>
      <c r="P32" s="324"/>
      <c r="Q32" s="323"/>
      <c r="R32" s="324"/>
      <c r="S32" s="323"/>
      <c r="T32" s="324"/>
      <c r="U32" s="323"/>
      <c r="V32" s="324"/>
      <c r="W32" s="323"/>
      <c r="X32" s="324"/>
      <c r="Y32" s="323"/>
      <c r="Z32" s="324"/>
      <c r="AA32" s="344"/>
      <c r="AB32" s="345"/>
    </row>
    <row r="33" spans="1:28" s="300" customFormat="1" ht="15.75" customHeight="1" x14ac:dyDescent="0.25">
      <c r="A33" s="343" t="s">
        <v>97</v>
      </c>
      <c r="B33" s="296">
        <f t="shared" si="6"/>
        <v>0</v>
      </c>
      <c r="C33" s="306">
        <f t="shared" si="7"/>
        <v>0</v>
      </c>
      <c r="D33" s="298">
        <f t="shared" si="8"/>
        <v>0</v>
      </c>
      <c r="E33" s="325"/>
      <c r="F33" s="324"/>
      <c r="G33" s="323"/>
      <c r="H33" s="324"/>
      <c r="I33" s="323"/>
      <c r="J33" s="324"/>
      <c r="K33" s="323"/>
      <c r="L33" s="324"/>
      <c r="M33" s="323"/>
      <c r="N33" s="324"/>
      <c r="O33" s="323"/>
      <c r="P33" s="324"/>
      <c r="Q33" s="323"/>
      <c r="R33" s="324"/>
      <c r="S33" s="323"/>
      <c r="T33" s="324"/>
      <c r="U33" s="323"/>
      <c r="V33" s="324"/>
      <c r="W33" s="323"/>
      <c r="X33" s="324"/>
      <c r="Y33" s="323"/>
      <c r="Z33" s="324"/>
      <c r="AA33" s="344"/>
      <c r="AB33" s="345"/>
    </row>
    <row r="34" spans="1:28" s="300" customFormat="1" ht="15.75" customHeight="1" x14ac:dyDescent="0.25">
      <c r="A34" s="343" t="s">
        <v>211</v>
      </c>
      <c r="B34" s="296">
        <f t="shared" si="6"/>
        <v>0</v>
      </c>
      <c r="C34" s="306">
        <f t="shared" si="7"/>
        <v>0</v>
      </c>
      <c r="D34" s="298">
        <f t="shared" si="8"/>
        <v>0</v>
      </c>
      <c r="E34" s="325"/>
      <c r="F34" s="324"/>
      <c r="G34" s="323"/>
      <c r="H34" s="324"/>
      <c r="I34" s="323"/>
      <c r="J34" s="324"/>
      <c r="K34" s="323"/>
      <c r="L34" s="324"/>
      <c r="M34" s="323"/>
      <c r="N34" s="324"/>
      <c r="O34" s="323"/>
      <c r="P34" s="324"/>
      <c r="Q34" s="323"/>
      <c r="R34" s="324"/>
      <c r="S34" s="323"/>
      <c r="T34" s="324"/>
      <c r="U34" s="323"/>
      <c r="V34" s="324"/>
      <c r="W34" s="323"/>
      <c r="X34" s="324"/>
      <c r="Y34" s="323"/>
      <c r="Z34" s="324"/>
      <c r="AA34" s="344"/>
      <c r="AB34" s="345"/>
    </row>
    <row r="35" spans="1:28" ht="15.75" customHeight="1" x14ac:dyDescent="0.25">
      <c r="A35" s="346"/>
      <c r="B35" s="327">
        <f t="shared" ref="B35:AB35" si="9">SUM(B24:B34)</f>
        <v>0</v>
      </c>
      <c r="C35" s="347">
        <f t="shared" si="9"/>
        <v>0</v>
      </c>
      <c r="D35" s="329">
        <f t="shared" si="9"/>
        <v>0</v>
      </c>
      <c r="E35" s="330">
        <f t="shared" si="9"/>
        <v>0</v>
      </c>
      <c r="F35" s="331">
        <f t="shared" si="9"/>
        <v>0</v>
      </c>
      <c r="G35" s="331">
        <f t="shared" si="9"/>
        <v>0</v>
      </c>
      <c r="H35" s="331">
        <f t="shared" si="9"/>
        <v>0</v>
      </c>
      <c r="I35" s="331">
        <f t="shared" si="9"/>
        <v>0</v>
      </c>
      <c r="J35" s="331">
        <f t="shared" si="9"/>
        <v>0</v>
      </c>
      <c r="K35" s="331">
        <f t="shared" si="9"/>
        <v>0</v>
      </c>
      <c r="L35" s="331">
        <f t="shared" si="9"/>
        <v>0</v>
      </c>
      <c r="M35" s="331">
        <f t="shared" si="9"/>
        <v>0</v>
      </c>
      <c r="N35" s="331">
        <f t="shared" si="9"/>
        <v>0</v>
      </c>
      <c r="O35" s="331">
        <f t="shared" si="9"/>
        <v>0</v>
      </c>
      <c r="P35" s="331">
        <f t="shared" si="9"/>
        <v>0</v>
      </c>
      <c r="Q35" s="331">
        <f t="shared" si="9"/>
        <v>0</v>
      </c>
      <c r="R35" s="331">
        <f t="shared" si="9"/>
        <v>0</v>
      </c>
      <c r="S35" s="331">
        <f t="shared" si="9"/>
        <v>0</v>
      </c>
      <c r="T35" s="331">
        <f t="shared" si="9"/>
        <v>0</v>
      </c>
      <c r="U35" s="331">
        <f t="shared" si="9"/>
        <v>0</v>
      </c>
      <c r="V35" s="331">
        <f t="shared" si="9"/>
        <v>0</v>
      </c>
      <c r="W35" s="331">
        <f t="shared" si="9"/>
        <v>0</v>
      </c>
      <c r="X35" s="331">
        <f t="shared" si="9"/>
        <v>0</v>
      </c>
      <c r="Y35" s="331">
        <f t="shared" si="9"/>
        <v>0</v>
      </c>
      <c r="Z35" s="331">
        <f t="shared" si="9"/>
        <v>0</v>
      </c>
      <c r="AA35" s="331">
        <f t="shared" si="9"/>
        <v>0</v>
      </c>
      <c r="AB35" s="331">
        <f t="shared" si="9"/>
        <v>0</v>
      </c>
    </row>
    <row r="36" spans="1:28" ht="15.75" customHeight="1" x14ac:dyDescent="0.25">
      <c r="A36" s="326" t="s">
        <v>212</v>
      </c>
      <c r="B36" s="348"/>
      <c r="C36" s="349"/>
      <c r="D36" s="350"/>
      <c r="E36" s="351"/>
      <c r="F36" s="349"/>
      <c r="G36" s="352"/>
      <c r="H36" s="349"/>
      <c r="I36" s="352"/>
      <c r="J36" s="349"/>
      <c r="K36" s="352"/>
      <c r="L36" s="349"/>
      <c r="M36" s="352"/>
      <c r="N36" s="349"/>
      <c r="O36" s="352"/>
      <c r="P36" s="349"/>
      <c r="Q36" s="352"/>
      <c r="R36" s="349"/>
      <c r="S36" s="352"/>
      <c r="T36" s="349"/>
      <c r="U36" s="352"/>
      <c r="V36" s="349"/>
      <c r="W36" s="352"/>
      <c r="X36" s="349"/>
      <c r="Y36" s="352"/>
      <c r="Z36" s="349"/>
      <c r="AA36" s="352"/>
      <c r="AB36" s="349"/>
    </row>
    <row r="37" spans="1:28" s="300" customFormat="1" ht="15.75" customHeight="1" x14ac:dyDescent="0.25">
      <c r="A37" s="321" t="s">
        <v>213</v>
      </c>
      <c r="B37" s="296">
        <f t="shared" ref="B37:C39" si="10">SUM(E37,G37,I37,K37,M37,O37,Q37,S37,U37,W37,Y37,AA37)</f>
        <v>0</v>
      </c>
      <c r="C37" s="306">
        <f t="shared" si="10"/>
        <v>0</v>
      </c>
      <c r="D37" s="298">
        <f>B37-C37</f>
        <v>0</v>
      </c>
      <c r="E37" s="325"/>
      <c r="F37" s="324"/>
      <c r="G37" s="323"/>
      <c r="H37" s="324"/>
      <c r="I37" s="301"/>
      <c r="J37" s="322"/>
      <c r="K37" s="323"/>
      <c r="L37" s="324"/>
      <c r="M37" s="323"/>
      <c r="N37" s="324"/>
      <c r="O37" s="323"/>
      <c r="P37" s="324"/>
      <c r="Q37" s="323"/>
      <c r="R37" s="324"/>
      <c r="S37" s="323"/>
      <c r="T37" s="324"/>
      <c r="U37" s="323"/>
      <c r="V37" s="324"/>
      <c r="W37" s="323"/>
      <c r="X37" s="324"/>
      <c r="Y37" s="323"/>
      <c r="Z37" s="324"/>
      <c r="AA37" s="344"/>
      <c r="AB37" s="345"/>
    </row>
    <row r="38" spans="1:28" s="300" customFormat="1" ht="15.75" customHeight="1" x14ac:dyDescent="0.25">
      <c r="A38" s="321" t="s">
        <v>214</v>
      </c>
      <c r="B38" s="296">
        <f t="shared" si="10"/>
        <v>0</v>
      </c>
      <c r="C38" s="306">
        <f t="shared" si="10"/>
        <v>0</v>
      </c>
      <c r="D38" s="298">
        <f>B38-C38</f>
        <v>0</v>
      </c>
      <c r="E38" s="325"/>
      <c r="F38" s="324"/>
      <c r="G38" s="323"/>
      <c r="H38" s="324"/>
      <c r="I38" s="323"/>
      <c r="J38" s="324"/>
      <c r="K38" s="323"/>
      <c r="L38" s="324"/>
      <c r="M38" s="323"/>
      <c r="N38" s="324"/>
      <c r="O38" s="323"/>
      <c r="P38" s="324"/>
      <c r="Q38" s="323"/>
      <c r="R38" s="324"/>
      <c r="S38" s="323"/>
      <c r="T38" s="324"/>
      <c r="U38" s="323"/>
      <c r="V38" s="324"/>
      <c r="W38" s="323"/>
      <c r="X38" s="324"/>
      <c r="Y38" s="323"/>
      <c r="Z38" s="324"/>
      <c r="AA38" s="344"/>
      <c r="AB38" s="345"/>
    </row>
    <row r="39" spans="1:28" s="300" customFormat="1" ht="11.25" x14ac:dyDescent="0.25">
      <c r="A39" s="321" t="s">
        <v>215</v>
      </c>
      <c r="B39" s="296">
        <f t="shared" si="10"/>
        <v>0</v>
      </c>
      <c r="C39" s="306">
        <f t="shared" si="10"/>
        <v>0</v>
      </c>
      <c r="D39" s="298">
        <f>B39-C39</f>
        <v>0</v>
      </c>
      <c r="E39" s="325"/>
      <c r="F39" s="324"/>
      <c r="G39" s="323"/>
      <c r="H39" s="324"/>
      <c r="I39" s="323"/>
      <c r="J39" s="324"/>
      <c r="K39" s="323"/>
      <c r="L39" s="324"/>
      <c r="M39" s="323"/>
      <c r="N39" s="324"/>
      <c r="O39" s="323"/>
      <c r="P39" s="324"/>
      <c r="Q39" s="323"/>
      <c r="R39" s="324"/>
      <c r="S39" s="323"/>
      <c r="T39" s="324"/>
      <c r="U39" s="323"/>
      <c r="V39" s="324"/>
      <c r="W39" s="323"/>
      <c r="X39" s="324"/>
      <c r="Y39" s="323"/>
      <c r="Z39" s="324"/>
      <c r="AA39" s="344"/>
      <c r="AB39" s="345"/>
    </row>
    <row r="40" spans="1:28" ht="15.75" customHeight="1" x14ac:dyDescent="0.25">
      <c r="A40" s="346"/>
      <c r="B40" s="327">
        <f t="shared" ref="B40:AB40" si="11">SUM(B37:B39)</f>
        <v>0</v>
      </c>
      <c r="C40" s="347">
        <f t="shared" si="11"/>
        <v>0</v>
      </c>
      <c r="D40" s="329">
        <f t="shared" si="11"/>
        <v>0</v>
      </c>
      <c r="E40" s="330">
        <f t="shared" si="11"/>
        <v>0</v>
      </c>
      <c r="F40" s="328">
        <f t="shared" si="11"/>
        <v>0</v>
      </c>
      <c r="G40" s="331">
        <f t="shared" si="11"/>
        <v>0</v>
      </c>
      <c r="H40" s="328">
        <f t="shared" si="11"/>
        <v>0</v>
      </c>
      <c r="I40" s="331">
        <f t="shared" si="11"/>
        <v>0</v>
      </c>
      <c r="J40" s="328">
        <f t="shared" si="11"/>
        <v>0</v>
      </c>
      <c r="K40" s="331">
        <f t="shared" si="11"/>
        <v>0</v>
      </c>
      <c r="L40" s="328">
        <f t="shared" si="11"/>
        <v>0</v>
      </c>
      <c r="M40" s="331">
        <f t="shared" si="11"/>
        <v>0</v>
      </c>
      <c r="N40" s="328">
        <f t="shared" si="11"/>
        <v>0</v>
      </c>
      <c r="O40" s="331">
        <f t="shared" si="11"/>
        <v>0</v>
      </c>
      <c r="P40" s="328">
        <f t="shared" si="11"/>
        <v>0</v>
      </c>
      <c r="Q40" s="331">
        <f t="shared" si="11"/>
        <v>0</v>
      </c>
      <c r="R40" s="328">
        <f t="shared" si="11"/>
        <v>0</v>
      </c>
      <c r="S40" s="331">
        <f t="shared" si="11"/>
        <v>0</v>
      </c>
      <c r="T40" s="328">
        <f t="shared" si="11"/>
        <v>0</v>
      </c>
      <c r="U40" s="331">
        <f t="shared" si="11"/>
        <v>0</v>
      </c>
      <c r="V40" s="328">
        <f t="shared" si="11"/>
        <v>0</v>
      </c>
      <c r="W40" s="331">
        <f t="shared" si="11"/>
        <v>0</v>
      </c>
      <c r="X40" s="328">
        <f t="shared" si="11"/>
        <v>0</v>
      </c>
      <c r="Y40" s="331">
        <f t="shared" si="11"/>
        <v>0</v>
      </c>
      <c r="Z40" s="328">
        <f t="shared" si="11"/>
        <v>0</v>
      </c>
      <c r="AA40" s="331">
        <f t="shared" si="11"/>
        <v>0</v>
      </c>
      <c r="AB40" s="328">
        <f t="shared" si="11"/>
        <v>0</v>
      </c>
    </row>
    <row r="41" spans="1:28" ht="15.75" customHeight="1" x14ac:dyDescent="0.25">
      <c r="A41" s="326" t="s">
        <v>216</v>
      </c>
      <c r="B41" s="348"/>
      <c r="C41" s="349"/>
      <c r="D41" s="350"/>
      <c r="E41" s="351"/>
      <c r="F41" s="349"/>
      <c r="G41" s="352"/>
      <c r="H41" s="349"/>
      <c r="I41" s="352"/>
      <c r="J41" s="349"/>
      <c r="K41" s="352"/>
      <c r="L41" s="349"/>
      <c r="M41" s="352"/>
      <c r="N41" s="349"/>
      <c r="O41" s="352"/>
      <c r="P41" s="349"/>
      <c r="Q41" s="352"/>
      <c r="R41" s="349"/>
      <c r="S41" s="352"/>
      <c r="T41" s="349"/>
      <c r="U41" s="352"/>
      <c r="V41" s="349"/>
      <c r="W41" s="352"/>
      <c r="X41" s="349"/>
      <c r="Y41" s="352"/>
      <c r="Z41" s="349"/>
      <c r="AA41" s="352"/>
      <c r="AB41" s="349"/>
    </row>
    <row r="42" spans="1:28" s="300" customFormat="1" ht="15.75" customHeight="1" x14ac:dyDescent="0.25">
      <c r="A42" s="321" t="s">
        <v>217</v>
      </c>
      <c r="B42" s="296">
        <f t="shared" ref="B42:C44" si="12">SUM(E42,G42,I42,K42,M42,O42,Q42,S42,U42,W42,Y42,AA42)</f>
        <v>0</v>
      </c>
      <c r="C42" s="306">
        <f t="shared" si="12"/>
        <v>0</v>
      </c>
      <c r="D42" s="298">
        <f>B42-C42</f>
        <v>0</v>
      </c>
      <c r="E42" s="325"/>
      <c r="F42" s="324"/>
      <c r="G42" s="323"/>
      <c r="H42" s="324"/>
      <c r="I42" s="323"/>
      <c r="J42" s="324"/>
      <c r="K42" s="323"/>
      <c r="L42" s="324"/>
      <c r="M42" s="301"/>
      <c r="N42" s="322"/>
      <c r="O42" s="323"/>
      <c r="P42" s="324"/>
      <c r="Q42" s="323"/>
      <c r="R42" s="324"/>
      <c r="S42" s="323"/>
      <c r="T42" s="324"/>
      <c r="U42" s="323"/>
      <c r="V42" s="324"/>
      <c r="W42" s="323"/>
      <c r="X42" s="324"/>
      <c r="Y42" s="323"/>
      <c r="Z42" s="324"/>
      <c r="AA42" s="344"/>
      <c r="AB42" s="345"/>
    </row>
    <row r="43" spans="1:28" s="300" customFormat="1" ht="15.75" customHeight="1" x14ac:dyDescent="0.25">
      <c r="A43" s="321" t="s">
        <v>133</v>
      </c>
      <c r="B43" s="296">
        <f t="shared" si="12"/>
        <v>0</v>
      </c>
      <c r="C43" s="306">
        <f t="shared" si="12"/>
        <v>0</v>
      </c>
      <c r="D43" s="298">
        <f>B43-C43</f>
        <v>0</v>
      </c>
      <c r="E43" s="325"/>
      <c r="F43" s="324"/>
      <c r="G43" s="323"/>
      <c r="H43" s="324"/>
      <c r="I43" s="323"/>
      <c r="J43" s="324"/>
      <c r="K43" s="323"/>
      <c r="L43" s="324"/>
      <c r="M43" s="323"/>
      <c r="N43" s="324"/>
      <c r="O43" s="323"/>
      <c r="P43" s="324"/>
      <c r="Q43" s="323"/>
      <c r="R43" s="324"/>
      <c r="S43" s="301"/>
      <c r="T43" s="322"/>
      <c r="U43" s="323"/>
      <c r="V43" s="324"/>
      <c r="W43" s="323"/>
      <c r="X43" s="324"/>
      <c r="Y43" s="323"/>
      <c r="Z43" s="324"/>
      <c r="AA43" s="344"/>
      <c r="AB43" s="345"/>
    </row>
    <row r="44" spans="1:28" s="300" customFormat="1" ht="15.75" customHeight="1" x14ac:dyDescent="0.25">
      <c r="A44" s="321" t="s">
        <v>218</v>
      </c>
      <c r="B44" s="296">
        <f t="shared" si="12"/>
        <v>0</v>
      </c>
      <c r="C44" s="306">
        <f t="shared" si="12"/>
        <v>0</v>
      </c>
      <c r="D44" s="298">
        <f>B44-C44</f>
        <v>0</v>
      </c>
      <c r="E44" s="325"/>
      <c r="F44" s="324"/>
      <c r="G44" s="323"/>
      <c r="H44" s="324"/>
      <c r="I44" s="323"/>
      <c r="J44" s="324"/>
      <c r="K44" s="323"/>
      <c r="L44" s="324"/>
      <c r="M44" s="323"/>
      <c r="N44" s="324"/>
      <c r="O44" s="323"/>
      <c r="P44" s="324"/>
      <c r="Q44" s="323"/>
      <c r="R44" s="324"/>
      <c r="S44" s="323"/>
      <c r="T44" s="324"/>
      <c r="U44" s="323"/>
      <c r="V44" s="324"/>
      <c r="W44" s="323"/>
      <c r="X44" s="324"/>
      <c r="Y44" s="323"/>
      <c r="Z44" s="324"/>
      <c r="AA44" s="344"/>
      <c r="AB44" s="345"/>
    </row>
    <row r="45" spans="1:28" ht="15.75" customHeight="1" x14ac:dyDescent="0.25">
      <c r="A45" s="346"/>
      <c r="B45" s="327">
        <f t="shared" ref="B45:AB45" si="13">SUM(B42:B44)</f>
        <v>0</v>
      </c>
      <c r="C45" s="347">
        <f t="shared" si="13"/>
        <v>0</v>
      </c>
      <c r="D45" s="329">
        <f t="shared" si="13"/>
        <v>0</v>
      </c>
      <c r="E45" s="330">
        <f t="shared" si="13"/>
        <v>0</v>
      </c>
      <c r="F45" s="328">
        <f t="shared" si="13"/>
        <v>0</v>
      </c>
      <c r="G45" s="331">
        <f t="shared" si="13"/>
        <v>0</v>
      </c>
      <c r="H45" s="328">
        <f t="shared" si="13"/>
        <v>0</v>
      </c>
      <c r="I45" s="331">
        <f t="shared" si="13"/>
        <v>0</v>
      </c>
      <c r="J45" s="328">
        <f t="shared" si="13"/>
        <v>0</v>
      </c>
      <c r="K45" s="331">
        <f t="shared" si="13"/>
        <v>0</v>
      </c>
      <c r="L45" s="328">
        <f t="shared" si="13"/>
        <v>0</v>
      </c>
      <c r="M45" s="331">
        <f t="shared" si="13"/>
        <v>0</v>
      </c>
      <c r="N45" s="328">
        <f t="shared" si="13"/>
        <v>0</v>
      </c>
      <c r="O45" s="331">
        <f t="shared" si="13"/>
        <v>0</v>
      </c>
      <c r="P45" s="328">
        <f t="shared" si="13"/>
        <v>0</v>
      </c>
      <c r="Q45" s="331">
        <f t="shared" si="13"/>
        <v>0</v>
      </c>
      <c r="R45" s="328">
        <f t="shared" si="13"/>
        <v>0</v>
      </c>
      <c r="S45" s="331">
        <f t="shared" si="13"/>
        <v>0</v>
      </c>
      <c r="T45" s="328">
        <f t="shared" si="13"/>
        <v>0</v>
      </c>
      <c r="U45" s="331">
        <f t="shared" si="13"/>
        <v>0</v>
      </c>
      <c r="V45" s="328">
        <f t="shared" si="13"/>
        <v>0</v>
      </c>
      <c r="W45" s="331">
        <f t="shared" si="13"/>
        <v>0</v>
      </c>
      <c r="X45" s="328">
        <f t="shared" si="13"/>
        <v>0</v>
      </c>
      <c r="Y45" s="331">
        <f t="shared" si="13"/>
        <v>0</v>
      </c>
      <c r="Z45" s="328">
        <f t="shared" si="13"/>
        <v>0</v>
      </c>
      <c r="AA45" s="331">
        <f t="shared" si="13"/>
        <v>0</v>
      </c>
      <c r="AB45" s="328">
        <f t="shared" si="13"/>
        <v>0</v>
      </c>
    </row>
    <row r="46" spans="1:28" ht="15.75" customHeight="1" thickBot="1" x14ac:dyDescent="0.3">
      <c r="A46" s="326" t="s">
        <v>201</v>
      </c>
      <c r="B46" s="353">
        <f t="shared" ref="B46:AB46" si="14">SUM(B35,B40,B45)</f>
        <v>0</v>
      </c>
      <c r="C46" s="354">
        <f t="shared" si="14"/>
        <v>0</v>
      </c>
      <c r="D46" s="355">
        <f t="shared" si="14"/>
        <v>0</v>
      </c>
      <c r="E46" s="330">
        <f t="shared" si="14"/>
        <v>0</v>
      </c>
      <c r="F46" s="328">
        <f t="shared" si="14"/>
        <v>0</v>
      </c>
      <c r="G46" s="331">
        <f t="shared" si="14"/>
        <v>0</v>
      </c>
      <c r="H46" s="328">
        <f t="shared" si="14"/>
        <v>0</v>
      </c>
      <c r="I46" s="331">
        <f t="shared" si="14"/>
        <v>0</v>
      </c>
      <c r="J46" s="328">
        <f t="shared" si="14"/>
        <v>0</v>
      </c>
      <c r="K46" s="331">
        <f t="shared" si="14"/>
        <v>0</v>
      </c>
      <c r="L46" s="328">
        <f t="shared" si="14"/>
        <v>0</v>
      </c>
      <c r="M46" s="331">
        <f t="shared" si="14"/>
        <v>0</v>
      </c>
      <c r="N46" s="328">
        <f t="shared" si="14"/>
        <v>0</v>
      </c>
      <c r="O46" s="331">
        <f t="shared" si="14"/>
        <v>0</v>
      </c>
      <c r="P46" s="328">
        <f t="shared" si="14"/>
        <v>0</v>
      </c>
      <c r="Q46" s="331">
        <f t="shared" si="14"/>
        <v>0</v>
      </c>
      <c r="R46" s="328">
        <f t="shared" si="14"/>
        <v>0</v>
      </c>
      <c r="S46" s="331">
        <f t="shared" si="14"/>
        <v>0</v>
      </c>
      <c r="T46" s="328">
        <f t="shared" si="14"/>
        <v>0</v>
      </c>
      <c r="U46" s="331">
        <f t="shared" si="14"/>
        <v>0</v>
      </c>
      <c r="V46" s="328">
        <f t="shared" si="14"/>
        <v>0</v>
      </c>
      <c r="W46" s="331">
        <f t="shared" si="14"/>
        <v>0</v>
      </c>
      <c r="X46" s="328">
        <f t="shared" si="14"/>
        <v>0</v>
      </c>
      <c r="Y46" s="331">
        <f t="shared" si="14"/>
        <v>0</v>
      </c>
      <c r="Z46" s="328">
        <f t="shared" si="14"/>
        <v>0</v>
      </c>
      <c r="AA46" s="331">
        <f t="shared" si="14"/>
        <v>0</v>
      </c>
      <c r="AB46" s="328">
        <f t="shared" si="14"/>
        <v>0</v>
      </c>
    </row>
    <row r="47" spans="1:28" ht="13.5" x14ac:dyDescent="0.25">
      <c r="B47" s="333"/>
      <c r="C47" s="333"/>
      <c r="D47" s="333"/>
      <c r="E47" s="333"/>
      <c r="F47" s="333"/>
      <c r="G47" s="333"/>
      <c r="H47" s="333"/>
      <c r="I47" s="333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333"/>
      <c r="U47" s="333"/>
      <c r="V47" s="333"/>
      <c r="W47" s="333"/>
      <c r="X47" s="333"/>
      <c r="Y47" s="333"/>
      <c r="Z47" s="333"/>
      <c r="AA47" s="333"/>
      <c r="AB47" s="333"/>
    </row>
    <row r="48" spans="1:28" ht="33" customHeight="1" x14ac:dyDescent="0.25">
      <c r="A48" s="356" t="s">
        <v>219</v>
      </c>
      <c r="B48" s="357"/>
      <c r="C48" s="357"/>
      <c r="D48" s="357"/>
      <c r="E48" s="358"/>
      <c r="F48" s="358"/>
      <c r="G48" s="358"/>
      <c r="H48" s="358"/>
      <c r="I48" s="358"/>
      <c r="J48" s="358"/>
      <c r="K48" s="358"/>
      <c r="L48" s="358"/>
      <c r="M48" s="358"/>
      <c r="N48" s="358"/>
      <c r="O48" s="357"/>
      <c r="P48" s="357"/>
      <c r="Q48" s="357"/>
      <c r="R48" s="357"/>
      <c r="S48" s="357"/>
      <c r="T48" s="357"/>
      <c r="U48" s="357"/>
      <c r="V48" s="357"/>
      <c r="W48" s="357"/>
      <c r="X48" s="357"/>
      <c r="Y48" s="357"/>
      <c r="Z48" s="357"/>
      <c r="AA48" s="357"/>
      <c r="AB48" s="357"/>
    </row>
    <row r="49" spans="1:1" ht="13.5" x14ac:dyDescent="0.25"/>
    <row r="50" spans="1:1" ht="15.75" customHeight="1" x14ac:dyDescent="0.2">
      <c r="A50" s="359"/>
    </row>
  </sheetData>
  <mergeCells count="39">
    <mergeCell ref="M3:N3"/>
    <mergeCell ref="B3:D3"/>
    <mergeCell ref="E3:F3"/>
    <mergeCell ref="G3:H3"/>
    <mergeCell ref="I3:J3"/>
    <mergeCell ref="K3:L3"/>
    <mergeCell ref="AA3:AB3"/>
    <mergeCell ref="B9:D9"/>
    <mergeCell ref="E9:F9"/>
    <mergeCell ref="G9:H9"/>
    <mergeCell ref="I9:J9"/>
    <mergeCell ref="K9:L9"/>
    <mergeCell ref="M9:N9"/>
    <mergeCell ref="O9:P9"/>
    <mergeCell ref="Q9:R9"/>
    <mergeCell ref="S9:T9"/>
    <mergeCell ref="O3:P3"/>
    <mergeCell ref="Q3:R3"/>
    <mergeCell ref="S3:T3"/>
    <mergeCell ref="U3:V3"/>
    <mergeCell ref="W3:X3"/>
    <mergeCell ref="Y3:Z3"/>
    <mergeCell ref="U9:V9"/>
    <mergeCell ref="W9:X9"/>
    <mergeCell ref="Y9:Z9"/>
    <mergeCell ref="AA9:AB9"/>
    <mergeCell ref="B21:D21"/>
    <mergeCell ref="E21:F21"/>
    <mergeCell ref="G21:H21"/>
    <mergeCell ref="I21:J21"/>
    <mergeCell ref="K21:L21"/>
    <mergeCell ref="M21:N21"/>
    <mergeCell ref="AA21:AB21"/>
    <mergeCell ref="O21:P21"/>
    <mergeCell ref="Q21:R21"/>
    <mergeCell ref="S21:T21"/>
    <mergeCell ref="U21:V21"/>
    <mergeCell ref="W21:X21"/>
    <mergeCell ref="Y21:Z21"/>
  </mergeCells>
  <hyperlinks>
    <hyperlink ref="A48:N48" r:id="rId1" display="Manage budgets with Xero " xr:uid="{C77EE876-0AD3-4C80-976F-BE71BCC91F97}"/>
    <hyperlink ref="A48" r:id="rId2" xr:uid="{A6E8FBC0-3E99-4CAC-97F3-B0EFF9B1B5C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F3C3E-6459-4DAF-8917-C170D53D117A}">
  <sheetPr>
    <tabColor rgb="FFFFFF00"/>
    <outlinePr summaryBelow="0" summaryRight="0"/>
  </sheetPr>
  <dimension ref="A1:AC50"/>
  <sheetViews>
    <sheetView tabSelected="1" workbookViewId="0">
      <selection activeCell="E24" sqref="E24"/>
    </sheetView>
  </sheetViews>
  <sheetFormatPr defaultColWidth="12.5703125" defaultRowHeight="15.75" customHeight="1" x14ac:dyDescent="0.25"/>
  <cols>
    <col min="1" max="1" width="25.7109375" style="285" customWidth="1"/>
    <col min="2" max="16384" width="12.5703125" style="285"/>
  </cols>
  <sheetData>
    <row r="1" spans="1:29" ht="25.5" customHeight="1" x14ac:dyDescent="0.25">
      <c r="A1" s="284" t="s">
        <v>172</v>
      </c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7"/>
      <c r="AC1" s="288"/>
    </row>
    <row r="2" spans="1:29" ht="15.75" customHeight="1" thickBot="1" x14ac:dyDescent="0.3">
      <c r="A2" s="288" t="s">
        <v>173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  <c r="AA2" s="286"/>
      <c r="AB2" s="286"/>
      <c r="AC2" s="288"/>
    </row>
    <row r="3" spans="1:29" ht="15.75" customHeight="1" x14ac:dyDescent="0.25">
      <c r="A3" s="288"/>
      <c r="B3" s="366" t="s">
        <v>167</v>
      </c>
      <c r="C3" s="367"/>
      <c r="D3" s="368"/>
      <c r="E3" s="362" t="s">
        <v>174</v>
      </c>
      <c r="F3" s="365"/>
      <c r="G3" s="360" t="s">
        <v>175</v>
      </c>
      <c r="H3" s="365"/>
      <c r="I3" s="360" t="s">
        <v>176</v>
      </c>
      <c r="J3" s="365"/>
      <c r="K3" s="360" t="s">
        <v>177</v>
      </c>
      <c r="L3" s="365"/>
      <c r="M3" s="360" t="s">
        <v>178</v>
      </c>
      <c r="N3" s="365"/>
      <c r="O3" s="360" t="s">
        <v>179</v>
      </c>
      <c r="P3" s="361"/>
      <c r="Q3" s="360" t="s">
        <v>180</v>
      </c>
      <c r="R3" s="361"/>
      <c r="S3" s="360" t="s">
        <v>181</v>
      </c>
      <c r="T3" s="361"/>
      <c r="U3" s="360" t="s">
        <v>182</v>
      </c>
      <c r="V3" s="361"/>
      <c r="W3" s="360" t="s">
        <v>183</v>
      </c>
      <c r="X3" s="361"/>
      <c r="Y3" s="360" t="s">
        <v>184</v>
      </c>
      <c r="Z3" s="361"/>
      <c r="AA3" s="360" t="s">
        <v>185</v>
      </c>
      <c r="AB3" s="361"/>
    </row>
    <row r="4" spans="1:29" ht="13.5" x14ac:dyDescent="0.25">
      <c r="A4" s="290" t="s">
        <v>186</v>
      </c>
      <c r="B4" s="291" t="s">
        <v>15</v>
      </c>
      <c r="C4" s="289" t="s">
        <v>187</v>
      </c>
      <c r="D4" s="292" t="s">
        <v>188</v>
      </c>
      <c r="E4" s="293" t="s">
        <v>15</v>
      </c>
      <c r="F4" s="289" t="s">
        <v>187</v>
      </c>
      <c r="G4" s="294" t="s">
        <v>15</v>
      </c>
      <c r="H4" s="289" t="s">
        <v>187</v>
      </c>
      <c r="I4" s="294" t="s">
        <v>15</v>
      </c>
      <c r="J4" s="289" t="s">
        <v>187</v>
      </c>
      <c r="K4" s="294" t="s">
        <v>15</v>
      </c>
      <c r="L4" s="289" t="s">
        <v>187</v>
      </c>
      <c r="M4" s="294" t="s">
        <v>15</v>
      </c>
      <c r="N4" s="289" t="s">
        <v>187</v>
      </c>
      <c r="O4" s="294" t="s">
        <v>15</v>
      </c>
      <c r="P4" s="289" t="s">
        <v>187</v>
      </c>
      <c r="Q4" s="294" t="s">
        <v>15</v>
      </c>
      <c r="R4" s="289" t="s">
        <v>187</v>
      </c>
      <c r="S4" s="294" t="s">
        <v>15</v>
      </c>
      <c r="T4" s="289" t="s">
        <v>187</v>
      </c>
      <c r="U4" s="294" t="s">
        <v>15</v>
      </c>
      <c r="V4" s="289" t="s">
        <v>187</v>
      </c>
      <c r="W4" s="294" t="s">
        <v>15</v>
      </c>
      <c r="X4" s="289" t="s">
        <v>187</v>
      </c>
      <c r="Y4" s="294" t="s">
        <v>15</v>
      </c>
      <c r="Z4" s="289" t="s">
        <v>187</v>
      </c>
      <c r="AA4" s="294" t="s">
        <v>15</v>
      </c>
      <c r="AB4" s="289" t="s">
        <v>187</v>
      </c>
    </row>
    <row r="5" spans="1:29" s="300" customFormat="1" ht="15.75" customHeight="1" x14ac:dyDescent="0.25">
      <c r="A5" s="295" t="s">
        <v>189</v>
      </c>
      <c r="B5" s="296">
        <f t="shared" ref="B5:AB5" si="0">B19</f>
        <v>0</v>
      </c>
      <c r="C5" s="297">
        <f t="shared" si="0"/>
        <v>0</v>
      </c>
      <c r="D5" s="298">
        <f t="shared" si="0"/>
        <v>0</v>
      </c>
      <c r="E5" s="299">
        <f t="shared" si="0"/>
        <v>0</v>
      </c>
      <c r="F5" s="299">
        <f t="shared" si="0"/>
        <v>0</v>
      </c>
      <c r="G5" s="299">
        <f t="shared" si="0"/>
        <v>0</v>
      </c>
      <c r="H5" s="299">
        <f t="shared" si="0"/>
        <v>0</v>
      </c>
      <c r="I5" s="299">
        <f t="shared" si="0"/>
        <v>0</v>
      </c>
      <c r="J5" s="299">
        <f t="shared" si="0"/>
        <v>0</v>
      </c>
      <c r="K5" s="299">
        <f t="shared" si="0"/>
        <v>0</v>
      </c>
      <c r="L5" s="299">
        <f t="shared" si="0"/>
        <v>0</v>
      </c>
      <c r="M5" s="299">
        <f t="shared" si="0"/>
        <v>0</v>
      </c>
      <c r="N5" s="299">
        <f t="shared" si="0"/>
        <v>0</v>
      </c>
      <c r="O5" s="299">
        <f t="shared" si="0"/>
        <v>0</v>
      </c>
      <c r="P5" s="299">
        <f t="shared" si="0"/>
        <v>0</v>
      </c>
      <c r="Q5" s="299">
        <f t="shared" si="0"/>
        <v>0</v>
      </c>
      <c r="R5" s="299">
        <f t="shared" si="0"/>
        <v>0</v>
      </c>
      <c r="S5" s="299">
        <f t="shared" si="0"/>
        <v>0</v>
      </c>
      <c r="T5" s="299">
        <f t="shared" si="0"/>
        <v>0</v>
      </c>
      <c r="U5" s="299">
        <f t="shared" si="0"/>
        <v>0</v>
      </c>
      <c r="V5" s="299">
        <f t="shared" si="0"/>
        <v>0</v>
      </c>
      <c r="W5" s="299">
        <f t="shared" si="0"/>
        <v>0</v>
      </c>
      <c r="X5" s="299">
        <f t="shared" si="0"/>
        <v>0</v>
      </c>
      <c r="Y5" s="299">
        <f t="shared" si="0"/>
        <v>0</v>
      </c>
      <c r="Z5" s="299">
        <f t="shared" si="0"/>
        <v>0</v>
      </c>
      <c r="AA5" s="299">
        <f t="shared" si="0"/>
        <v>0</v>
      </c>
      <c r="AB5" s="299">
        <f t="shared" si="0"/>
        <v>0</v>
      </c>
    </row>
    <row r="6" spans="1:29" s="300" customFormat="1" ht="15.75" customHeight="1" x14ac:dyDescent="0.25">
      <c r="A6" s="295" t="s">
        <v>190</v>
      </c>
      <c r="B6" s="296">
        <f t="shared" ref="B6:AB6" si="1">B46</f>
        <v>0</v>
      </c>
      <c r="C6" s="297">
        <f t="shared" si="1"/>
        <v>0</v>
      </c>
      <c r="D6" s="298">
        <f t="shared" si="1"/>
        <v>0</v>
      </c>
      <c r="E6" s="299">
        <f t="shared" si="1"/>
        <v>0</v>
      </c>
      <c r="F6" s="299">
        <f t="shared" si="1"/>
        <v>0</v>
      </c>
      <c r="G6" s="301">
        <f t="shared" si="1"/>
        <v>0</v>
      </c>
      <c r="H6" s="299">
        <f t="shared" si="1"/>
        <v>0</v>
      </c>
      <c r="I6" s="301">
        <f t="shared" si="1"/>
        <v>0</v>
      </c>
      <c r="J6" s="299">
        <f t="shared" si="1"/>
        <v>0</v>
      </c>
      <c r="K6" s="301">
        <f t="shared" si="1"/>
        <v>0</v>
      </c>
      <c r="L6" s="299">
        <f t="shared" si="1"/>
        <v>0</v>
      </c>
      <c r="M6" s="301">
        <f t="shared" si="1"/>
        <v>0</v>
      </c>
      <c r="N6" s="299">
        <f t="shared" si="1"/>
        <v>0</v>
      </c>
      <c r="O6" s="301">
        <f t="shared" si="1"/>
        <v>0</v>
      </c>
      <c r="P6" s="299">
        <f t="shared" si="1"/>
        <v>0</v>
      </c>
      <c r="Q6" s="301">
        <f t="shared" si="1"/>
        <v>0</v>
      </c>
      <c r="R6" s="299">
        <f t="shared" si="1"/>
        <v>0</v>
      </c>
      <c r="S6" s="301">
        <f t="shared" si="1"/>
        <v>0</v>
      </c>
      <c r="T6" s="299">
        <f t="shared" si="1"/>
        <v>0</v>
      </c>
      <c r="U6" s="301">
        <f t="shared" si="1"/>
        <v>0</v>
      </c>
      <c r="V6" s="299">
        <f t="shared" si="1"/>
        <v>0</v>
      </c>
      <c r="W6" s="301">
        <f t="shared" si="1"/>
        <v>0</v>
      </c>
      <c r="X6" s="299">
        <f t="shared" si="1"/>
        <v>0</v>
      </c>
      <c r="Y6" s="301">
        <f t="shared" si="1"/>
        <v>0</v>
      </c>
      <c r="Z6" s="299">
        <f t="shared" si="1"/>
        <v>0</v>
      </c>
      <c r="AA6" s="301">
        <f t="shared" si="1"/>
        <v>0</v>
      </c>
      <c r="AB6" s="299">
        <f t="shared" si="1"/>
        <v>0</v>
      </c>
    </row>
    <row r="7" spans="1:29" s="300" customFormat="1" ht="15.75" customHeight="1" x14ac:dyDescent="0.25">
      <c r="A7" s="302" t="s">
        <v>34</v>
      </c>
      <c r="B7" s="296">
        <f t="shared" ref="B7:AB7" si="2">B5-B6</f>
        <v>0</v>
      </c>
      <c r="C7" s="303">
        <f t="shared" si="2"/>
        <v>0</v>
      </c>
      <c r="D7" s="304">
        <f t="shared" si="2"/>
        <v>0</v>
      </c>
      <c r="E7" s="305">
        <f t="shared" si="2"/>
        <v>0</v>
      </c>
      <c r="F7" s="303">
        <f t="shared" si="2"/>
        <v>0</v>
      </c>
      <c r="G7" s="306">
        <f t="shared" si="2"/>
        <v>0</v>
      </c>
      <c r="H7" s="303">
        <f t="shared" si="2"/>
        <v>0</v>
      </c>
      <c r="I7" s="306">
        <f t="shared" si="2"/>
        <v>0</v>
      </c>
      <c r="J7" s="303">
        <f t="shared" si="2"/>
        <v>0</v>
      </c>
      <c r="K7" s="306">
        <f t="shared" si="2"/>
        <v>0</v>
      </c>
      <c r="L7" s="303">
        <f t="shared" si="2"/>
        <v>0</v>
      </c>
      <c r="M7" s="306">
        <f t="shared" si="2"/>
        <v>0</v>
      </c>
      <c r="N7" s="303">
        <f t="shared" si="2"/>
        <v>0</v>
      </c>
      <c r="O7" s="306">
        <f t="shared" si="2"/>
        <v>0</v>
      </c>
      <c r="P7" s="303">
        <f t="shared" si="2"/>
        <v>0</v>
      </c>
      <c r="Q7" s="306">
        <f t="shared" si="2"/>
        <v>0</v>
      </c>
      <c r="R7" s="303">
        <f t="shared" si="2"/>
        <v>0</v>
      </c>
      <c r="S7" s="306">
        <f t="shared" si="2"/>
        <v>0</v>
      </c>
      <c r="T7" s="303">
        <f t="shared" si="2"/>
        <v>0</v>
      </c>
      <c r="U7" s="306">
        <f t="shared" si="2"/>
        <v>0</v>
      </c>
      <c r="V7" s="303">
        <f t="shared" si="2"/>
        <v>0</v>
      </c>
      <c r="W7" s="306">
        <f t="shared" si="2"/>
        <v>0</v>
      </c>
      <c r="X7" s="303">
        <f t="shared" si="2"/>
        <v>0</v>
      </c>
      <c r="Y7" s="306">
        <f t="shared" si="2"/>
        <v>0</v>
      </c>
      <c r="Z7" s="303">
        <f t="shared" si="2"/>
        <v>0</v>
      </c>
      <c r="AA7" s="306">
        <f t="shared" si="2"/>
        <v>0</v>
      </c>
      <c r="AB7" s="303">
        <f t="shared" si="2"/>
        <v>0</v>
      </c>
    </row>
    <row r="8" spans="1:29" ht="15.75" customHeight="1" x14ac:dyDescent="0.25">
      <c r="A8" s="288"/>
      <c r="B8" s="307"/>
      <c r="C8" s="286"/>
      <c r="D8" s="308"/>
      <c r="E8" s="286"/>
      <c r="F8" s="286"/>
      <c r="G8" s="286"/>
      <c r="H8" s="286"/>
      <c r="I8" s="286"/>
      <c r="J8" s="286"/>
      <c r="K8" s="286"/>
      <c r="L8" s="286"/>
      <c r="M8" s="286"/>
      <c r="N8" s="286"/>
      <c r="O8" s="286"/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286"/>
    </row>
    <row r="9" spans="1:29" ht="15.75" customHeight="1" x14ac:dyDescent="0.25">
      <c r="A9" s="288"/>
      <c r="B9" s="362" t="s">
        <v>191</v>
      </c>
      <c r="C9" s="363"/>
      <c r="D9" s="364"/>
      <c r="E9" s="362" t="s">
        <v>174</v>
      </c>
      <c r="F9" s="365"/>
      <c r="G9" s="360" t="s">
        <v>175</v>
      </c>
      <c r="H9" s="365"/>
      <c r="I9" s="360" t="s">
        <v>176</v>
      </c>
      <c r="J9" s="365"/>
      <c r="K9" s="360" t="s">
        <v>177</v>
      </c>
      <c r="L9" s="365"/>
      <c r="M9" s="360" t="s">
        <v>178</v>
      </c>
      <c r="N9" s="365"/>
      <c r="O9" s="360" t="s">
        <v>179</v>
      </c>
      <c r="P9" s="361"/>
      <c r="Q9" s="360" t="s">
        <v>180</v>
      </c>
      <c r="R9" s="361"/>
      <c r="S9" s="360" t="s">
        <v>181</v>
      </c>
      <c r="T9" s="361"/>
      <c r="U9" s="360" t="s">
        <v>182</v>
      </c>
      <c r="V9" s="361"/>
      <c r="W9" s="360" t="s">
        <v>183</v>
      </c>
      <c r="X9" s="361"/>
      <c r="Y9" s="360" t="s">
        <v>184</v>
      </c>
      <c r="Z9" s="361"/>
      <c r="AA9" s="360" t="s">
        <v>185</v>
      </c>
      <c r="AB9" s="361"/>
    </row>
    <row r="10" spans="1:29" ht="13.5" x14ac:dyDescent="0.25">
      <c r="A10" s="309" t="s">
        <v>192</v>
      </c>
      <c r="B10" s="310" t="s">
        <v>15</v>
      </c>
      <c r="C10" s="311" t="s">
        <v>187</v>
      </c>
      <c r="D10" s="312" t="s">
        <v>188</v>
      </c>
      <c r="E10" s="313" t="s">
        <v>15</v>
      </c>
      <c r="F10" s="311" t="s">
        <v>187</v>
      </c>
      <c r="G10" s="314" t="s">
        <v>15</v>
      </c>
      <c r="H10" s="311" t="s">
        <v>187</v>
      </c>
      <c r="I10" s="314" t="s">
        <v>15</v>
      </c>
      <c r="J10" s="311" t="s">
        <v>187</v>
      </c>
      <c r="K10" s="314" t="s">
        <v>15</v>
      </c>
      <c r="L10" s="311" t="s">
        <v>187</v>
      </c>
      <c r="M10" s="314" t="s">
        <v>15</v>
      </c>
      <c r="N10" s="311" t="s">
        <v>187</v>
      </c>
      <c r="O10" s="314" t="s">
        <v>15</v>
      </c>
      <c r="P10" s="311" t="s">
        <v>187</v>
      </c>
      <c r="Q10" s="314" t="s">
        <v>15</v>
      </c>
      <c r="R10" s="311" t="s">
        <v>187</v>
      </c>
      <c r="S10" s="314" t="s">
        <v>15</v>
      </c>
      <c r="T10" s="311" t="s">
        <v>187</v>
      </c>
      <c r="U10" s="314" t="s">
        <v>15</v>
      </c>
      <c r="V10" s="311" t="s">
        <v>187</v>
      </c>
      <c r="W10" s="314" t="s">
        <v>15</v>
      </c>
      <c r="X10" s="311" t="s">
        <v>187</v>
      </c>
      <c r="Y10" s="314" t="s">
        <v>15</v>
      </c>
      <c r="Z10" s="311" t="s">
        <v>187</v>
      </c>
      <c r="AA10" s="314" t="s">
        <v>15</v>
      </c>
      <c r="AB10" s="311" t="s">
        <v>187</v>
      </c>
    </row>
    <row r="11" spans="1:29" ht="13.5" x14ac:dyDescent="0.25">
      <c r="A11" s="315" t="s">
        <v>193</v>
      </c>
      <c r="B11" s="316"/>
      <c r="C11" s="317"/>
      <c r="D11" s="318"/>
      <c r="E11" s="319"/>
      <c r="F11" s="317"/>
      <c r="G11" s="320"/>
      <c r="H11" s="317"/>
      <c r="I11" s="320"/>
      <c r="J11" s="317"/>
      <c r="K11" s="320"/>
      <c r="L11" s="317"/>
      <c r="M11" s="320"/>
      <c r="N11" s="317"/>
      <c r="O11" s="320"/>
      <c r="P11" s="317"/>
      <c r="Q11" s="320"/>
      <c r="R11" s="317"/>
      <c r="S11" s="320"/>
      <c r="T11" s="317"/>
      <c r="U11" s="320"/>
      <c r="V11" s="317"/>
      <c r="W11" s="320"/>
      <c r="X11" s="317"/>
      <c r="Y11" s="320"/>
      <c r="Z11" s="317"/>
      <c r="AA11" s="320"/>
      <c r="AB11" s="317"/>
    </row>
    <row r="12" spans="1:29" s="300" customFormat="1" ht="15.75" customHeight="1" x14ac:dyDescent="0.25">
      <c r="A12" s="321" t="s">
        <v>194</v>
      </c>
      <c r="B12" s="296">
        <f t="shared" ref="B12:C18" si="3">SUM(E12,G12,I12,K12,M12,O12,Q12,S12,U12,W12,Y12,AA12)</f>
        <v>0</v>
      </c>
      <c r="C12" s="306">
        <f t="shared" si="3"/>
        <v>0</v>
      </c>
      <c r="D12" s="298">
        <f t="shared" ref="D12:D19" si="4">C12-B12</f>
        <v>0</v>
      </c>
      <c r="E12" s="299"/>
      <c r="F12" s="322"/>
      <c r="G12" s="323"/>
      <c r="H12" s="324"/>
      <c r="I12" s="323"/>
      <c r="J12" s="324"/>
      <c r="K12" s="323"/>
      <c r="L12" s="324"/>
      <c r="M12" s="323"/>
      <c r="N12" s="324"/>
      <c r="O12" s="323"/>
      <c r="P12" s="324"/>
      <c r="Q12" s="323"/>
      <c r="R12" s="324"/>
      <c r="S12" s="323"/>
      <c r="T12" s="324"/>
      <c r="U12" s="323"/>
      <c r="V12" s="324"/>
      <c r="W12" s="323"/>
      <c r="X12" s="324"/>
      <c r="Y12" s="323"/>
      <c r="Z12" s="324"/>
      <c r="AA12" s="323"/>
      <c r="AB12" s="324"/>
    </row>
    <row r="13" spans="1:29" s="300" customFormat="1" ht="15.75" customHeight="1" x14ac:dyDescent="0.25">
      <c r="A13" s="321" t="s">
        <v>195</v>
      </c>
      <c r="B13" s="296">
        <f t="shared" si="3"/>
        <v>0</v>
      </c>
      <c r="C13" s="306">
        <f t="shared" si="3"/>
        <v>0</v>
      </c>
      <c r="D13" s="298">
        <f t="shared" si="4"/>
        <v>0</v>
      </c>
      <c r="E13" s="325"/>
      <c r="F13" s="324"/>
      <c r="G13" s="323"/>
      <c r="H13" s="324"/>
      <c r="I13" s="323"/>
      <c r="J13" s="324"/>
      <c r="K13" s="301"/>
      <c r="L13" s="322"/>
      <c r="M13" s="323"/>
      <c r="N13" s="324"/>
      <c r="O13" s="323"/>
      <c r="P13" s="324"/>
      <c r="Q13" s="323"/>
      <c r="R13" s="324"/>
      <c r="S13" s="323"/>
      <c r="T13" s="324"/>
      <c r="U13" s="323"/>
      <c r="V13" s="324"/>
      <c r="W13" s="323"/>
      <c r="X13" s="324"/>
      <c r="Y13" s="323"/>
      <c r="Z13" s="324"/>
      <c r="AA13" s="323"/>
      <c r="AB13" s="324"/>
    </row>
    <row r="14" spans="1:29" s="300" customFormat="1" ht="15.75" customHeight="1" x14ac:dyDescent="0.25">
      <c r="A14" s="321" t="s">
        <v>196</v>
      </c>
      <c r="B14" s="296">
        <f t="shared" si="3"/>
        <v>0</v>
      </c>
      <c r="C14" s="306">
        <f t="shared" si="3"/>
        <v>0</v>
      </c>
      <c r="D14" s="298">
        <f t="shared" si="4"/>
        <v>0</v>
      </c>
      <c r="E14" s="325"/>
      <c r="F14" s="324"/>
      <c r="G14" s="323"/>
      <c r="H14" s="324"/>
      <c r="I14" s="323"/>
      <c r="J14" s="324"/>
      <c r="K14" s="323"/>
      <c r="L14" s="324"/>
      <c r="M14" s="323"/>
      <c r="N14" s="324"/>
      <c r="O14" s="323"/>
      <c r="P14" s="324"/>
      <c r="Q14" s="301"/>
      <c r="R14" s="322"/>
      <c r="S14" s="323"/>
      <c r="T14" s="324"/>
      <c r="U14" s="323"/>
      <c r="V14" s="324"/>
      <c r="W14" s="323"/>
      <c r="X14" s="324"/>
      <c r="Y14" s="323"/>
      <c r="Z14" s="324"/>
      <c r="AA14" s="323"/>
      <c r="AB14" s="324"/>
    </row>
    <row r="15" spans="1:29" s="300" customFormat="1" ht="15.75" customHeight="1" x14ac:dyDescent="0.25">
      <c r="A15" s="321" t="s">
        <v>197</v>
      </c>
      <c r="B15" s="296">
        <f t="shared" si="3"/>
        <v>0</v>
      </c>
      <c r="C15" s="306">
        <f t="shared" si="3"/>
        <v>0</v>
      </c>
      <c r="D15" s="298">
        <f t="shared" si="4"/>
        <v>0</v>
      </c>
      <c r="E15" s="325"/>
      <c r="F15" s="324"/>
      <c r="G15" s="323"/>
      <c r="H15" s="324"/>
      <c r="I15" s="323"/>
      <c r="J15" s="324"/>
      <c r="K15" s="323"/>
      <c r="L15" s="324"/>
      <c r="M15" s="323"/>
      <c r="N15" s="324"/>
      <c r="O15" s="323"/>
      <c r="P15" s="324"/>
      <c r="Q15" s="323"/>
      <c r="R15" s="324"/>
      <c r="S15" s="323"/>
      <c r="T15" s="324"/>
      <c r="U15" s="323"/>
      <c r="V15" s="324"/>
      <c r="W15" s="323"/>
      <c r="X15" s="324"/>
      <c r="Y15" s="323"/>
      <c r="Z15" s="324"/>
      <c r="AA15" s="323"/>
      <c r="AB15" s="324"/>
    </row>
    <row r="16" spans="1:29" s="300" customFormat="1" ht="15.75" customHeight="1" x14ac:dyDescent="0.25">
      <c r="A16" s="321" t="s">
        <v>198</v>
      </c>
      <c r="B16" s="296">
        <f t="shared" si="3"/>
        <v>0</v>
      </c>
      <c r="C16" s="306">
        <f t="shared" si="3"/>
        <v>0</v>
      </c>
      <c r="D16" s="298">
        <f t="shared" si="4"/>
        <v>0</v>
      </c>
      <c r="E16" s="325"/>
      <c r="F16" s="324"/>
      <c r="G16" s="323"/>
      <c r="H16" s="324"/>
      <c r="I16" s="323"/>
      <c r="J16" s="324"/>
      <c r="K16" s="323"/>
      <c r="L16" s="324"/>
      <c r="M16" s="323"/>
      <c r="N16" s="324"/>
      <c r="O16" s="301"/>
      <c r="P16" s="322"/>
      <c r="Q16" s="323"/>
      <c r="R16" s="324"/>
      <c r="S16" s="323"/>
      <c r="T16" s="324"/>
      <c r="U16" s="323"/>
      <c r="V16" s="324"/>
      <c r="W16" s="323"/>
      <c r="X16" s="324"/>
      <c r="Y16" s="323"/>
      <c r="Z16" s="324"/>
      <c r="AA16" s="323"/>
      <c r="AB16" s="324"/>
    </row>
    <row r="17" spans="1:28" s="300" customFormat="1" ht="15.75" customHeight="1" x14ac:dyDescent="0.25">
      <c r="A17" s="321" t="s">
        <v>199</v>
      </c>
      <c r="B17" s="296">
        <f t="shared" si="3"/>
        <v>0</v>
      </c>
      <c r="C17" s="306">
        <f t="shared" si="3"/>
        <v>0</v>
      </c>
      <c r="D17" s="298">
        <f t="shared" si="4"/>
        <v>0</v>
      </c>
      <c r="E17" s="325"/>
      <c r="F17" s="324"/>
      <c r="G17" s="323"/>
      <c r="H17" s="324"/>
      <c r="I17" s="323"/>
      <c r="J17" s="324"/>
      <c r="K17" s="323"/>
      <c r="L17" s="324"/>
      <c r="M17" s="323"/>
      <c r="N17" s="324"/>
      <c r="O17" s="323"/>
      <c r="P17" s="324"/>
      <c r="Q17" s="323"/>
      <c r="R17" s="324"/>
      <c r="S17" s="323"/>
      <c r="T17" s="324"/>
      <c r="U17" s="323"/>
      <c r="V17" s="324"/>
      <c r="W17" s="323"/>
      <c r="X17" s="324"/>
      <c r="Y17" s="323"/>
      <c r="Z17" s="324"/>
      <c r="AA17" s="323"/>
      <c r="AB17" s="324"/>
    </row>
    <row r="18" spans="1:28" s="300" customFormat="1" ht="15.75" customHeight="1" x14ac:dyDescent="0.25">
      <c r="A18" s="321" t="s">
        <v>200</v>
      </c>
      <c r="B18" s="296">
        <f t="shared" si="3"/>
        <v>0</v>
      </c>
      <c r="C18" s="306">
        <f t="shared" si="3"/>
        <v>0</v>
      </c>
      <c r="D18" s="298">
        <f t="shared" si="4"/>
        <v>0</v>
      </c>
      <c r="E18" s="325"/>
      <c r="F18" s="324"/>
      <c r="G18" s="323"/>
      <c r="H18" s="324"/>
      <c r="I18" s="323"/>
      <c r="J18" s="324"/>
      <c r="K18" s="323"/>
      <c r="L18" s="324"/>
      <c r="M18" s="323"/>
      <c r="N18" s="324"/>
      <c r="O18" s="323"/>
      <c r="P18" s="324"/>
      <c r="Q18" s="323"/>
      <c r="R18" s="324"/>
      <c r="S18" s="323"/>
      <c r="T18" s="324"/>
      <c r="U18" s="323"/>
      <c r="V18" s="324"/>
      <c r="W18" s="323"/>
      <c r="X18" s="324"/>
      <c r="Y18" s="323"/>
      <c r="Z18" s="324"/>
      <c r="AA18" s="323"/>
      <c r="AB18" s="324"/>
    </row>
    <row r="19" spans="1:28" ht="15.75" customHeight="1" x14ac:dyDescent="0.25">
      <c r="A19" s="326" t="s">
        <v>201</v>
      </c>
      <c r="B19" s="327">
        <f>SUM(B12:B18)</f>
        <v>0</v>
      </c>
      <c r="C19" s="328">
        <f>SUM(C12:C18)</f>
        <v>0</v>
      </c>
      <c r="D19" s="329">
        <f t="shared" si="4"/>
        <v>0</v>
      </c>
      <c r="E19" s="330">
        <f t="shared" ref="E19:AB19" si="5">SUM(E12:E18)</f>
        <v>0</v>
      </c>
      <c r="F19" s="328">
        <f t="shared" si="5"/>
        <v>0</v>
      </c>
      <c r="G19" s="331">
        <f t="shared" si="5"/>
        <v>0</v>
      </c>
      <c r="H19" s="328">
        <f t="shared" si="5"/>
        <v>0</v>
      </c>
      <c r="I19" s="331">
        <f t="shared" si="5"/>
        <v>0</v>
      </c>
      <c r="J19" s="328">
        <f t="shared" si="5"/>
        <v>0</v>
      </c>
      <c r="K19" s="331">
        <f t="shared" si="5"/>
        <v>0</v>
      </c>
      <c r="L19" s="328">
        <f t="shared" si="5"/>
        <v>0</v>
      </c>
      <c r="M19" s="331">
        <f t="shared" si="5"/>
        <v>0</v>
      </c>
      <c r="N19" s="328">
        <f t="shared" si="5"/>
        <v>0</v>
      </c>
      <c r="O19" s="331">
        <f t="shared" si="5"/>
        <v>0</v>
      </c>
      <c r="P19" s="328">
        <f t="shared" si="5"/>
        <v>0</v>
      </c>
      <c r="Q19" s="331">
        <f t="shared" si="5"/>
        <v>0</v>
      </c>
      <c r="R19" s="328">
        <f t="shared" si="5"/>
        <v>0</v>
      </c>
      <c r="S19" s="331">
        <f t="shared" si="5"/>
        <v>0</v>
      </c>
      <c r="T19" s="328">
        <f t="shared" si="5"/>
        <v>0</v>
      </c>
      <c r="U19" s="331">
        <f t="shared" si="5"/>
        <v>0</v>
      </c>
      <c r="V19" s="328">
        <f t="shared" si="5"/>
        <v>0</v>
      </c>
      <c r="W19" s="331">
        <f t="shared" si="5"/>
        <v>0</v>
      </c>
      <c r="X19" s="328">
        <f t="shared" si="5"/>
        <v>0</v>
      </c>
      <c r="Y19" s="331">
        <f t="shared" si="5"/>
        <v>0</v>
      </c>
      <c r="Z19" s="328">
        <f t="shared" si="5"/>
        <v>0</v>
      </c>
      <c r="AA19" s="331">
        <f t="shared" si="5"/>
        <v>0</v>
      </c>
      <c r="AB19" s="328">
        <f t="shared" si="5"/>
        <v>0</v>
      </c>
    </row>
    <row r="20" spans="1:28" ht="15.75" customHeight="1" x14ac:dyDescent="0.25">
      <c r="B20" s="332"/>
      <c r="C20" s="333"/>
      <c r="D20" s="334"/>
      <c r="E20" s="333"/>
      <c r="F20" s="333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</row>
    <row r="21" spans="1:28" s="336" customFormat="1" ht="15.75" customHeight="1" x14ac:dyDescent="0.25">
      <c r="A21" s="335"/>
      <c r="B21" s="362" t="s">
        <v>191</v>
      </c>
      <c r="C21" s="363"/>
      <c r="D21" s="364"/>
      <c r="E21" s="362" t="s">
        <v>174</v>
      </c>
      <c r="F21" s="365"/>
      <c r="G21" s="360" t="s">
        <v>175</v>
      </c>
      <c r="H21" s="365"/>
      <c r="I21" s="360" t="s">
        <v>176</v>
      </c>
      <c r="J21" s="365"/>
      <c r="K21" s="360" t="s">
        <v>177</v>
      </c>
      <c r="L21" s="365"/>
      <c r="M21" s="360" t="s">
        <v>178</v>
      </c>
      <c r="N21" s="365"/>
      <c r="O21" s="360" t="s">
        <v>179</v>
      </c>
      <c r="P21" s="361"/>
      <c r="Q21" s="360" t="s">
        <v>180</v>
      </c>
      <c r="R21" s="361"/>
      <c r="S21" s="360" t="s">
        <v>181</v>
      </c>
      <c r="T21" s="361"/>
      <c r="U21" s="360" t="s">
        <v>182</v>
      </c>
      <c r="V21" s="361"/>
      <c r="W21" s="360" t="s">
        <v>183</v>
      </c>
      <c r="X21" s="361"/>
      <c r="Y21" s="360" t="s">
        <v>184</v>
      </c>
      <c r="Z21" s="361"/>
      <c r="AA21" s="360" t="s">
        <v>185</v>
      </c>
      <c r="AB21" s="361"/>
    </row>
    <row r="22" spans="1:28" ht="13.5" x14ac:dyDescent="0.25">
      <c r="A22" s="337" t="s">
        <v>202</v>
      </c>
      <c r="B22" s="310" t="s">
        <v>15</v>
      </c>
      <c r="C22" s="311" t="s">
        <v>187</v>
      </c>
      <c r="D22" s="312" t="s">
        <v>188</v>
      </c>
      <c r="E22" s="313" t="s">
        <v>15</v>
      </c>
      <c r="F22" s="311" t="s">
        <v>187</v>
      </c>
      <c r="G22" s="314" t="s">
        <v>15</v>
      </c>
      <c r="H22" s="311" t="s">
        <v>187</v>
      </c>
      <c r="I22" s="314" t="s">
        <v>15</v>
      </c>
      <c r="J22" s="311" t="s">
        <v>187</v>
      </c>
      <c r="K22" s="314" t="s">
        <v>15</v>
      </c>
      <c r="L22" s="311" t="s">
        <v>187</v>
      </c>
      <c r="M22" s="314" t="s">
        <v>15</v>
      </c>
      <c r="N22" s="311" t="s">
        <v>187</v>
      </c>
      <c r="O22" s="314" t="s">
        <v>15</v>
      </c>
      <c r="P22" s="311" t="s">
        <v>187</v>
      </c>
      <c r="Q22" s="314" t="s">
        <v>15</v>
      </c>
      <c r="R22" s="311" t="s">
        <v>187</v>
      </c>
      <c r="S22" s="314" t="s">
        <v>15</v>
      </c>
      <c r="T22" s="311" t="s">
        <v>187</v>
      </c>
      <c r="U22" s="314" t="s">
        <v>15</v>
      </c>
      <c r="V22" s="311" t="s">
        <v>187</v>
      </c>
      <c r="W22" s="314" t="s">
        <v>15</v>
      </c>
      <c r="X22" s="311" t="s">
        <v>187</v>
      </c>
      <c r="Y22" s="314" t="s">
        <v>15</v>
      </c>
      <c r="Z22" s="311" t="s">
        <v>187</v>
      </c>
      <c r="AA22" s="314" t="s">
        <v>15</v>
      </c>
      <c r="AB22" s="311" t="s">
        <v>187</v>
      </c>
    </row>
    <row r="23" spans="1:28" ht="13.5" x14ac:dyDescent="0.25">
      <c r="A23" s="309" t="s">
        <v>203</v>
      </c>
      <c r="B23" s="338"/>
      <c r="C23" s="339"/>
      <c r="D23" s="340"/>
      <c r="E23" s="341"/>
      <c r="F23" s="339"/>
      <c r="G23" s="342"/>
      <c r="H23" s="339"/>
      <c r="I23" s="342"/>
      <c r="J23" s="339"/>
      <c r="K23" s="342"/>
      <c r="L23" s="339"/>
      <c r="M23" s="342"/>
      <c r="N23" s="339"/>
      <c r="O23" s="342"/>
      <c r="P23" s="339"/>
      <c r="Q23" s="342"/>
      <c r="R23" s="339"/>
      <c r="S23" s="342"/>
      <c r="T23" s="339"/>
      <c r="U23" s="342"/>
      <c r="V23" s="339"/>
      <c r="W23" s="342"/>
      <c r="X23" s="339"/>
      <c r="Y23" s="342"/>
      <c r="Z23" s="339"/>
      <c r="AA23" s="342"/>
      <c r="AB23" s="339"/>
    </row>
    <row r="24" spans="1:28" s="300" customFormat="1" ht="11.25" x14ac:dyDescent="0.25">
      <c r="A24" s="343" t="s">
        <v>204</v>
      </c>
      <c r="B24" s="296">
        <f t="shared" ref="B24:B34" si="6">SUM(E24,G24,I24,K24,M24,O24,Q24,S24,U24,W24,Y24,AA24)</f>
        <v>0</v>
      </c>
      <c r="C24" s="306">
        <f t="shared" ref="C24:C34" si="7">SUM(F24,H24,J24,L24,N24,P24,R24,T24,V24,X24,Z24,AB24)</f>
        <v>0</v>
      </c>
      <c r="D24" s="298">
        <f t="shared" ref="D24:D34" si="8">B24-C24</f>
        <v>0</v>
      </c>
      <c r="E24" s="299"/>
      <c r="F24" s="322"/>
      <c r="G24" s="323"/>
      <c r="H24" s="324"/>
      <c r="I24" s="323"/>
      <c r="J24" s="324"/>
      <c r="K24" s="323"/>
      <c r="L24" s="324"/>
      <c r="M24" s="323"/>
      <c r="N24" s="324"/>
      <c r="O24" s="323"/>
      <c r="P24" s="324"/>
      <c r="Q24" s="323"/>
      <c r="R24" s="324"/>
      <c r="S24" s="323"/>
      <c r="T24" s="324"/>
      <c r="U24" s="323"/>
      <c r="V24" s="324"/>
      <c r="W24" s="323"/>
      <c r="X24" s="324"/>
      <c r="Y24" s="323"/>
      <c r="Z24" s="324"/>
      <c r="AA24" s="344"/>
      <c r="AB24" s="345"/>
    </row>
    <row r="25" spans="1:28" s="300" customFormat="1" ht="15.75" customHeight="1" x14ac:dyDescent="0.25">
      <c r="A25" s="343" t="s">
        <v>28</v>
      </c>
      <c r="B25" s="296">
        <f t="shared" si="6"/>
        <v>0</v>
      </c>
      <c r="C25" s="306">
        <f t="shared" si="7"/>
        <v>0</v>
      </c>
      <c r="D25" s="298">
        <f t="shared" si="8"/>
        <v>0</v>
      </c>
      <c r="E25" s="325"/>
      <c r="F25" s="324"/>
      <c r="G25" s="323"/>
      <c r="H25" s="324"/>
      <c r="I25" s="323"/>
      <c r="J25" s="324"/>
      <c r="K25" s="323"/>
      <c r="L25" s="324"/>
      <c r="M25" s="323"/>
      <c r="N25" s="324"/>
      <c r="O25" s="323"/>
      <c r="P25" s="324"/>
      <c r="Q25" s="323"/>
      <c r="R25" s="324"/>
      <c r="S25" s="323"/>
      <c r="T25" s="324"/>
      <c r="U25" s="323"/>
      <c r="V25" s="324"/>
      <c r="W25" s="323"/>
      <c r="X25" s="324"/>
      <c r="Y25" s="323"/>
      <c r="Z25" s="324"/>
      <c r="AA25" s="344"/>
      <c r="AB25" s="345"/>
    </row>
    <row r="26" spans="1:28" s="300" customFormat="1" ht="15.75" customHeight="1" x14ac:dyDescent="0.25">
      <c r="A26" s="343" t="s">
        <v>205</v>
      </c>
      <c r="B26" s="296">
        <f t="shared" si="6"/>
        <v>0</v>
      </c>
      <c r="C26" s="306">
        <f t="shared" si="7"/>
        <v>0</v>
      </c>
      <c r="D26" s="298">
        <f t="shared" si="8"/>
        <v>0</v>
      </c>
      <c r="E26" s="325"/>
      <c r="F26" s="324"/>
      <c r="G26" s="323"/>
      <c r="H26" s="324"/>
      <c r="I26" s="323"/>
      <c r="J26" s="324"/>
      <c r="K26" s="323"/>
      <c r="L26" s="324"/>
      <c r="M26" s="323"/>
      <c r="N26" s="324"/>
      <c r="O26" s="323"/>
      <c r="P26" s="324"/>
      <c r="Q26" s="323"/>
      <c r="R26" s="324"/>
      <c r="S26" s="323"/>
      <c r="T26" s="324"/>
      <c r="U26" s="323"/>
      <c r="V26" s="324"/>
      <c r="W26" s="323"/>
      <c r="X26" s="324"/>
      <c r="Y26" s="323"/>
      <c r="Z26" s="324"/>
      <c r="AA26" s="344"/>
      <c r="AB26" s="345"/>
    </row>
    <row r="27" spans="1:28" s="300" customFormat="1" ht="11.25" x14ac:dyDescent="0.25">
      <c r="A27" s="343" t="s">
        <v>206</v>
      </c>
      <c r="B27" s="296">
        <f t="shared" si="6"/>
        <v>0</v>
      </c>
      <c r="C27" s="306">
        <f t="shared" si="7"/>
        <v>0</v>
      </c>
      <c r="D27" s="298">
        <f t="shared" si="8"/>
        <v>0</v>
      </c>
      <c r="E27" s="325"/>
      <c r="F27" s="324"/>
      <c r="G27" s="323"/>
      <c r="H27" s="324"/>
      <c r="I27" s="323"/>
      <c r="J27" s="324"/>
      <c r="K27" s="323"/>
      <c r="L27" s="324"/>
      <c r="M27" s="323"/>
      <c r="N27" s="324"/>
      <c r="O27" s="323"/>
      <c r="P27" s="324"/>
      <c r="Q27" s="323"/>
      <c r="R27" s="324"/>
      <c r="S27" s="323"/>
      <c r="T27" s="324"/>
      <c r="U27" s="323"/>
      <c r="V27" s="324"/>
      <c r="W27" s="323"/>
      <c r="X27" s="324"/>
      <c r="Y27" s="323"/>
      <c r="Z27" s="324"/>
      <c r="AA27" s="344"/>
      <c r="AB27" s="345"/>
    </row>
    <row r="28" spans="1:28" s="300" customFormat="1" ht="15.75" customHeight="1" x14ac:dyDescent="0.25">
      <c r="A28" s="343" t="s">
        <v>77</v>
      </c>
      <c r="B28" s="296">
        <f t="shared" si="6"/>
        <v>0</v>
      </c>
      <c r="C28" s="306">
        <f t="shared" si="7"/>
        <v>0</v>
      </c>
      <c r="D28" s="298">
        <f t="shared" si="8"/>
        <v>0</v>
      </c>
      <c r="E28" s="325"/>
      <c r="F28" s="324"/>
      <c r="G28" s="323"/>
      <c r="H28" s="324"/>
      <c r="I28" s="323"/>
      <c r="J28" s="324"/>
      <c r="K28" s="323"/>
      <c r="L28" s="324"/>
      <c r="M28" s="323"/>
      <c r="N28" s="324"/>
      <c r="O28" s="323"/>
      <c r="P28" s="324"/>
      <c r="Q28" s="323"/>
      <c r="R28" s="324"/>
      <c r="S28" s="323"/>
      <c r="T28" s="324"/>
      <c r="U28" s="323"/>
      <c r="V28" s="324"/>
      <c r="W28" s="323"/>
      <c r="X28" s="324"/>
      <c r="Y28" s="323"/>
      <c r="Z28" s="324"/>
      <c r="AA28" s="344"/>
      <c r="AB28" s="345"/>
    </row>
    <row r="29" spans="1:28" s="300" customFormat="1" ht="15.75" customHeight="1" x14ac:dyDescent="0.25">
      <c r="A29" s="343" t="s">
        <v>207</v>
      </c>
      <c r="B29" s="296">
        <f t="shared" si="6"/>
        <v>0</v>
      </c>
      <c r="C29" s="306">
        <f t="shared" si="7"/>
        <v>0</v>
      </c>
      <c r="D29" s="298">
        <f t="shared" si="8"/>
        <v>0</v>
      </c>
      <c r="E29" s="325"/>
      <c r="F29" s="324"/>
      <c r="G29" s="323"/>
      <c r="H29" s="324"/>
      <c r="I29" s="323"/>
      <c r="J29" s="324"/>
      <c r="K29" s="323"/>
      <c r="L29" s="324"/>
      <c r="M29" s="323"/>
      <c r="N29" s="324"/>
      <c r="O29" s="323"/>
      <c r="P29" s="324"/>
      <c r="Q29" s="323"/>
      <c r="R29" s="324"/>
      <c r="S29" s="323"/>
      <c r="T29" s="324"/>
      <c r="U29" s="323"/>
      <c r="V29" s="324"/>
      <c r="W29" s="323"/>
      <c r="X29" s="324"/>
      <c r="Y29" s="323"/>
      <c r="Z29" s="324"/>
      <c r="AA29" s="344"/>
      <c r="AB29" s="345"/>
    </row>
    <row r="30" spans="1:28" s="300" customFormat="1" ht="11.25" x14ac:dyDescent="0.25">
      <c r="A30" s="343" t="s">
        <v>208</v>
      </c>
      <c r="B30" s="296">
        <f t="shared" si="6"/>
        <v>0</v>
      </c>
      <c r="C30" s="306">
        <f t="shared" si="7"/>
        <v>0</v>
      </c>
      <c r="D30" s="298">
        <f t="shared" si="8"/>
        <v>0</v>
      </c>
      <c r="E30" s="325"/>
      <c r="F30" s="324"/>
      <c r="G30" s="323"/>
      <c r="H30" s="324"/>
      <c r="I30" s="323"/>
      <c r="J30" s="324"/>
      <c r="K30" s="323"/>
      <c r="L30" s="324"/>
      <c r="M30" s="323"/>
      <c r="N30" s="324"/>
      <c r="O30" s="323"/>
      <c r="P30" s="324"/>
      <c r="Q30" s="323"/>
      <c r="R30" s="324"/>
      <c r="S30" s="323"/>
      <c r="T30" s="324"/>
      <c r="U30" s="323"/>
      <c r="V30" s="324"/>
      <c r="W30" s="323"/>
      <c r="X30" s="324"/>
      <c r="Y30" s="323"/>
      <c r="Z30" s="324"/>
      <c r="AA30" s="344"/>
      <c r="AB30" s="345"/>
    </row>
    <row r="31" spans="1:28" s="300" customFormat="1" ht="15.75" customHeight="1" x14ac:dyDescent="0.25">
      <c r="A31" s="343" t="s">
        <v>209</v>
      </c>
      <c r="B31" s="296">
        <f t="shared" si="6"/>
        <v>0</v>
      </c>
      <c r="C31" s="306">
        <f t="shared" si="7"/>
        <v>0</v>
      </c>
      <c r="D31" s="298">
        <f t="shared" si="8"/>
        <v>0</v>
      </c>
      <c r="E31" s="325"/>
      <c r="F31" s="324"/>
      <c r="G31" s="323"/>
      <c r="H31" s="324"/>
      <c r="I31" s="323"/>
      <c r="J31" s="324"/>
      <c r="K31" s="323"/>
      <c r="L31" s="324"/>
      <c r="M31" s="323"/>
      <c r="N31" s="324"/>
      <c r="O31" s="323"/>
      <c r="P31" s="324"/>
      <c r="Q31" s="323"/>
      <c r="R31" s="324"/>
      <c r="S31" s="323"/>
      <c r="T31" s="324"/>
      <c r="U31" s="323"/>
      <c r="V31" s="324"/>
      <c r="W31" s="323"/>
      <c r="X31" s="324"/>
      <c r="Y31" s="323"/>
      <c r="Z31" s="324"/>
      <c r="AA31" s="344"/>
      <c r="AB31" s="345"/>
    </row>
    <row r="32" spans="1:28" s="300" customFormat="1" ht="15.75" customHeight="1" x14ac:dyDescent="0.25">
      <c r="A32" s="343" t="s">
        <v>210</v>
      </c>
      <c r="B32" s="296">
        <f t="shared" si="6"/>
        <v>0</v>
      </c>
      <c r="C32" s="306">
        <f t="shared" si="7"/>
        <v>0</v>
      </c>
      <c r="D32" s="298">
        <f t="shared" si="8"/>
        <v>0</v>
      </c>
      <c r="E32" s="325"/>
      <c r="F32" s="324"/>
      <c r="G32" s="323"/>
      <c r="H32" s="324"/>
      <c r="I32" s="323"/>
      <c r="J32" s="324"/>
      <c r="K32" s="323"/>
      <c r="L32" s="324"/>
      <c r="M32" s="323"/>
      <c r="N32" s="324"/>
      <c r="O32" s="323"/>
      <c r="P32" s="324"/>
      <c r="Q32" s="323"/>
      <c r="R32" s="324"/>
      <c r="S32" s="323"/>
      <c r="T32" s="324"/>
      <c r="U32" s="323"/>
      <c r="V32" s="324"/>
      <c r="W32" s="323"/>
      <c r="X32" s="324"/>
      <c r="Y32" s="323"/>
      <c r="Z32" s="324"/>
      <c r="AA32" s="344"/>
      <c r="AB32" s="345"/>
    </row>
    <row r="33" spans="1:28" s="300" customFormat="1" ht="15.75" customHeight="1" x14ac:dyDescent="0.25">
      <c r="A33" s="343" t="s">
        <v>97</v>
      </c>
      <c r="B33" s="296">
        <f t="shared" si="6"/>
        <v>0</v>
      </c>
      <c r="C33" s="306">
        <f t="shared" si="7"/>
        <v>0</v>
      </c>
      <c r="D33" s="298">
        <f t="shared" si="8"/>
        <v>0</v>
      </c>
      <c r="E33" s="325"/>
      <c r="F33" s="324"/>
      <c r="G33" s="323"/>
      <c r="H33" s="324"/>
      <c r="I33" s="323"/>
      <c r="J33" s="324"/>
      <c r="K33" s="323"/>
      <c r="L33" s="324"/>
      <c r="M33" s="323"/>
      <c r="N33" s="324"/>
      <c r="O33" s="323"/>
      <c r="P33" s="324"/>
      <c r="Q33" s="323"/>
      <c r="R33" s="324"/>
      <c r="S33" s="323"/>
      <c r="T33" s="324"/>
      <c r="U33" s="323"/>
      <c r="V33" s="324"/>
      <c r="W33" s="323"/>
      <c r="X33" s="324"/>
      <c r="Y33" s="323"/>
      <c r="Z33" s="324"/>
      <c r="AA33" s="344"/>
      <c r="AB33" s="345"/>
    </row>
    <row r="34" spans="1:28" s="300" customFormat="1" ht="15.75" customHeight="1" x14ac:dyDescent="0.25">
      <c r="A34" s="343" t="s">
        <v>211</v>
      </c>
      <c r="B34" s="296">
        <f t="shared" si="6"/>
        <v>0</v>
      </c>
      <c r="C34" s="306">
        <f t="shared" si="7"/>
        <v>0</v>
      </c>
      <c r="D34" s="298">
        <f t="shared" si="8"/>
        <v>0</v>
      </c>
      <c r="E34" s="325"/>
      <c r="F34" s="324"/>
      <c r="G34" s="323"/>
      <c r="H34" s="324"/>
      <c r="I34" s="323"/>
      <c r="J34" s="324"/>
      <c r="K34" s="323"/>
      <c r="L34" s="324"/>
      <c r="M34" s="323"/>
      <c r="N34" s="324"/>
      <c r="O34" s="323"/>
      <c r="P34" s="324"/>
      <c r="Q34" s="323"/>
      <c r="R34" s="324"/>
      <c r="S34" s="323"/>
      <c r="T34" s="324"/>
      <c r="U34" s="323"/>
      <c r="V34" s="324"/>
      <c r="W34" s="323"/>
      <c r="X34" s="324"/>
      <c r="Y34" s="323"/>
      <c r="Z34" s="324"/>
      <c r="AA34" s="344"/>
      <c r="AB34" s="345"/>
    </row>
    <row r="35" spans="1:28" ht="15.75" customHeight="1" x14ac:dyDescent="0.25">
      <c r="A35" s="346"/>
      <c r="B35" s="327">
        <f t="shared" ref="B35:AB35" si="9">SUM(B24:B34)</f>
        <v>0</v>
      </c>
      <c r="C35" s="347">
        <f t="shared" si="9"/>
        <v>0</v>
      </c>
      <c r="D35" s="329">
        <f t="shared" si="9"/>
        <v>0</v>
      </c>
      <c r="E35" s="330">
        <f t="shared" si="9"/>
        <v>0</v>
      </c>
      <c r="F35" s="331">
        <f t="shared" si="9"/>
        <v>0</v>
      </c>
      <c r="G35" s="331">
        <f t="shared" si="9"/>
        <v>0</v>
      </c>
      <c r="H35" s="331">
        <f t="shared" si="9"/>
        <v>0</v>
      </c>
      <c r="I35" s="331">
        <f t="shared" si="9"/>
        <v>0</v>
      </c>
      <c r="J35" s="331">
        <f t="shared" si="9"/>
        <v>0</v>
      </c>
      <c r="K35" s="331">
        <f t="shared" si="9"/>
        <v>0</v>
      </c>
      <c r="L35" s="331">
        <f t="shared" si="9"/>
        <v>0</v>
      </c>
      <c r="M35" s="331">
        <f t="shared" si="9"/>
        <v>0</v>
      </c>
      <c r="N35" s="331">
        <f t="shared" si="9"/>
        <v>0</v>
      </c>
      <c r="O35" s="331">
        <f t="shared" si="9"/>
        <v>0</v>
      </c>
      <c r="P35" s="331">
        <f t="shared" si="9"/>
        <v>0</v>
      </c>
      <c r="Q35" s="331">
        <f t="shared" si="9"/>
        <v>0</v>
      </c>
      <c r="R35" s="331">
        <f t="shared" si="9"/>
        <v>0</v>
      </c>
      <c r="S35" s="331">
        <f t="shared" si="9"/>
        <v>0</v>
      </c>
      <c r="T35" s="331">
        <f t="shared" si="9"/>
        <v>0</v>
      </c>
      <c r="U35" s="331">
        <f t="shared" si="9"/>
        <v>0</v>
      </c>
      <c r="V35" s="331">
        <f t="shared" si="9"/>
        <v>0</v>
      </c>
      <c r="W35" s="331">
        <f t="shared" si="9"/>
        <v>0</v>
      </c>
      <c r="X35" s="331">
        <f t="shared" si="9"/>
        <v>0</v>
      </c>
      <c r="Y35" s="331">
        <f t="shared" si="9"/>
        <v>0</v>
      </c>
      <c r="Z35" s="331">
        <f t="shared" si="9"/>
        <v>0</v>
      </c>
      <c r="AA35" s="331">
        <f t="shared" si="9"/>
        <v>0</v>
      </c>
      <c r="AB35" s="331">
        <f t="shared" si="9"/>
        <v>0</v>
      </c>
    </row>
    <row r="36" spans="1:28" ht="15.75" customHeight="1" x14ac:dyDescent="0.25">
      <c r="A36" s="326" t="s">
        <v>212</v>
      </c>
      <c r="B36" s="348"/>
      <c r="C36" s="349"/>
      <c r="D36" s="350"/>
      <c r="E36" s="351"/>
      <c r="F36" s="349"/>
      <c r="G36" s="352"/>
      <c r="H36" s="349"/>
      <c r="I36" s="352"/>
      <c r="J36" s="349"/>
      <c r="K36" s="352"/>
      <c r="L36" s="349"/>
      <c r="M36" s="352"/>
      <c r="N36" s="349"/>
      <c r="O36" s="352"/>
      <c r="P36" s="349"/>
      <c r="Q36" s="352"/>
      <c r="R36" s="349"/>
      <c r="S36" s="352"/>
      <c r="T36" s="349"/>
      <c r="U36" s="352"/>
      <c r="V36" s="349"/>
      <c r="W36" s="352"/>
      <c r="X36" s="349"/>
      <c r="Y36" s="352"/>
      <c r="Z36" s="349"/>
      <c r="AA36" s="352"/>
      <c r="AB36" s="349"/>
    </row>
    <row r="37" spans="1:28" s="300" customFormat="1" ht="15.75" customHeight="1" x14ac:dyDescent="0.25">
      <c r="A37" s="321" t="s">
        <v>213</v>
      </c>
      <c r="B37" s="296">
        <f t="shared" ref="B37:C39" si="10">SUM(E37,G37,I37,K37,M37,O37,Q37,S37,U37,W37,Y37,AA37)</f>
        <v>0</v>
      </c>
      <c r="C37" s="306">
        <f t="shared" si="10"/>
        <v>0</v>
      </c>
      <c r="D37" s="298">
        <f>B37-C37</f>
        <v>0</v>
      </c>
      <c r="E37" s="325"/>
      <c r="F37" s="324"/>
      <c r="G37" s="323"/>
      <c r="H37" s="324"/>
      <c r="I37" s="301"/>
      <c r="J37" s="322"/>
      <c r="K37" s="323"/>
      <c r="L37" s="324"/>
      <c r="M37" s="323"/>
      <c r="N37" s="324"/>
      <c r="O37" s="323"/>
      <c r="P37" s="324"/>
      <c r="Q37" s="323"/>
      <c r="R37" s="324"/>
      <c r="S37" s="323"/>
      <c r="T37" s="324"/>
      <c r="U37" s="323"/>
      <c r="V37" s="324"/>
      <c r="W37" s="323"/>
      <c r="X37" s="324"/>
      <c r="Y37" s="323"/>
      <c r="Z37" s="324"/>
      <c r="AA37" s="344"/>
      <c r="AB37" s="345"/>
    </row>
    <row r="38" spans="1:28" s="300" customFormat="1" ht="15.75" customHeight="1" x14ac:dyDescent="0.25">
      <c r="A38" s="321" t="s">
        <v>214</v>
      </c>
      <c r="B38" s="296">
        <f t="shared" si="10"/>
        <v>0</v>
      </c>
      <c r="C38" s="306">
        <f t="shared" si="10"/>
        <v>0</v>
      </c>
      <c r="D38" s="298">
        <f>B38-C38</f>
        <v>0</v>
      </c>
      <c r="E38" s="325"/>
      <c r="F38" s="324"/>
      <c r="G38" s="323"/>
      <c r="H38" s="324"/>
      <c r="I38" s="323"/>
      <c r="J38" s="324"/>
      <c r="K38" s="323"/>
      <c r="L38" s="324"/>
      <c r="M38" s="323"/>
      <c r="N38" s="324"/>
      <c r="O38" s="323"/>
      <c r="P38" s="324"/>
      <c r="Q38" s="323"/>
      <c r="R38" s="324"/>
      <c r="S38" s="323"/>
      <c r="T38" s="324"/>
      <c r="U38" s="323"/>
      <c r="V38" s="324"/>
      <c r="W38" s="323"/>
      <c r="X38" s="324"/>
      <c r="Y38" s="323"/>
      <c r="Z38" s="324"/>
      <c r="AA38" s="344"/>
      <c r="AB38" s="345"/>
    </row>
    <row r="39" spans="1:28" s="300" customFormat="1" ht="11.25" x14ac:dyDescent="0.25">
      <c r="A39" s="321" t="s">
        <v>215</v>
      </c>
      <c r="B39" s="296">
        <f t="shared" si="10"/>
        <v>0</v>
      </c>
      <c r="C39" s="306">
        <f t="shared" si="10"/>
        <v>0</v>
      </c>
      <c r="D39" s="298">
        <f>B39-C39</f>
        <v>0</v>
      </c>
      <c r="E39" s="325"/>
      <c r="F39" s="324"/>
      <c r="G39" s="323"/>
      <c r="H39" s="324"/>
      <c r="I39" s="323"/>
      <c r="J39" s="324"/>
      <c r="K39" s="323"/>
      <c r="L39" s="324"/>
      <c r="M39" s="323"/>
      <c r="N39" s="324"/>
      <c r="O39" s="323"/>
      <c r="P39" s="324"/>
      <c r="Q39" s="323"/>
      <c r="R39" s="324"/>
      <c r="S39" s="323"/>
      <c r="T39" s="324"/>
      <c r="U39" s="323"/>
      <c r="V39" s="324"/>
      <c r="W39" s="323"/>
      <c r="X39" s="324"/>
      <c r="Y39" s="323"/>
      <c r="Z39" s="324"/>
      <c r="AA39" s="344"/>
      <c r="AB39" s="345"/>
    </row>
    <row r="40" spans="1:28" ht="15.75" customHeight="1" x14ac:dyDescent="0.25">
      <c r="A40" s="346"/>
      <c r="B40" s="327">
        <f t="shared" ref="B40:AB40" si="11">SUM(B37:B39)</f>
        <v>0</v>
      </c>
      <c r="C40" s="347">
        <f t="shared" si="11"/>
        <v>0</v>
      </c>
      <c r="D40" s="329">
        <f t="shared" si="11"/>
        <v>0</v>
      </c>
      <c r="E40" s="330">
        <f t="shared" si="11"/>
        <v>0</v>
      </c>
      <c r="F40" s="328">
        <f t="shared" si="11"/>
        <v>0</v>
      </c>
      <c r="G40" s="331">
        <f t="shared" si="11"/>
        <v>0</v>
      </c>
      <c r="H40" s="328">
        <f t="shared" si="11"/>
        <v>0</v>
      </c>
      <c r="I40" s="331">
        <f t="shared" si="11"/>
        <v>0</v>
      </c>
      <c r="J40" s="328">
        <f t="shared" si="11"/>
        <v>0</v>
      </c>
      <c r="K40" s="331">
        <f t="shared" si="11"/>
        <v>0</v>
      </c>
      <c r="L40" s="328">
        <f t="shared" si="11"/>
        <v>0</v>
      </c>
      <c r="M40" s="331">
        <f t="shared" si="11"/>
        <v>0</v>
      </c>
      <c r="N40" s="328">
        <f t="shared" si="11"/>
        <v>0</v>
      </c>
      <c r="O40" s="331">
        <f t="shared" si="11"/>
        <v>0</v>
      </c>
      <c r="P40" s="328">
        <f t="shared" si="11"/>
        <v>0</v>
      </c>
      <c r="Q40" s="331">
        <f t="shared" si="11"/>
        <v>0</v>
      </c>
      <c r="R40" s="328">
        <f t="shared" si="11"/>
        <v>0</v>
      </c>
      <c r="S40" s="331">
        <f t="shared" si="11"/>
        <v>0</v>
      </c>
      <c r="T40" s="328">
        <f t="shared" si="11"/>
        <v>0</v>
      </c>
      <c r="U40" s="331">
        <f t="shared" si="11"/>
        <v>0</v>
      </c>
      <c r="V40" s="328">
        <f t="shared" si="11"/>
        <v>0</v>
      </c>
      <c r="W40" s="331">
        <f t="shared" si="11"/>
        <v>0</v>
      </c>
      <c r="X40" s="328">
        <f t="shared" si="11"/>
        <v>0</v>
      </c>
      <c r="Y40" s="331">
        <f t="shared" si="11"/>
        <v>0</v>
      </c>
      <c r="Z40" s="328">
        <f t="shared" si="11"/>
        <v>0</v>
      </c>
      <c r="AA40" s="331">
        <f t="shared" si="11"/>
        <v>0</v>
      </c>
      <c r="AB40" s="328">
        <f t="shared" si="11"/>
        <v>0</v>
      </c>
    </row>
    <row r="41" spans="1:28" ht="15.75" customHeight="1" x14ac:dyDescent="0.25">
      <c r="A41" s="326" t="s">
        <v>216</v>
      </c>
      <c r="B41" s="348"/>
      <c r="C41" s="349"/>
      <c r="D41" s="350"/>
      <c r="E41" s="351"/>
      <c r="F41" s="349"/>
      <c r="G41" s="352"/>
      <c r="H41" s="349"/>
      <c r="I41" s="352"/>
      <c r="J41" s="349"/>
      <c r="K41" s="352"/>
      <c r="L41" s="349"/>
      <c r="M41" s="352"/>
      <c r="N41" s="349"/>
      <c r="O41" s="352"/>
      <c r="P41" s="349"/>
      <c r="Q41" s="352"/>
      <c r="R41" s="349"/>
      <c r="S41" s="352"/>
      <c r="T41" s="349"/>
      <c r="U41" s="352"/>
      <c r="V41" s="349"/>
      <c r="W41" s="352"/>
      <c r="X41" s="349"/>
      <c r="Y41" s="352"/>
      <c r="Z41" s="349"/>
      <c r="AA41" s="352"/>
      <c r="AB41" s="349"/>
    </row>
    <row r="42" spans="1:28" s="300" customFormat="1" ht="15.75" customHeight="1" x14ac:dyDescent="0.25">
      <c r="A42" s="321" t="s">
        <v>217</v>
      </c>
      <c r="B42" s="296">
        <f t="shared" ref="B42:C44" si="12">SUM(E42,G42,I42,K42,M42,O42,Q42,S42,U42,W42,Y42,AA42)</f>
        <v>0</v>
      </c>
      <c r="C42" s="306">
        <f t="shared" si="12"/>
        <v>0</v>
      </c>
      <c r="D42" s="298">
        <f>B42-C42</f>
        <v>0</v>
      </c>
      <c r="E42" s="325"/>
      <c r="F42" s="324"/>
      <c r="G42" s="323"/>
      <c r="H42" s="324"/>
      <c r="I42" s="323"/>
      <c r="J42" s="324"/>
      <c r="K42" s="323"/>
      <c r="L42" s="324"/>
      <c r="M42" s="301"/>
      <c r="N42" s="322"/>
      <c r="O42" s="323"/>
      <c r="P42" s="324"/>
      <c r="Q42" s="323"/>
      <c r="R42" s="324"/>
      <c r="S42" s="323"/>
      <c r="T42" s="324"/>
      <c r="U42" s="323"/>
      <c r="V42" s="324"/>
      <c r="W42" s="323"/>
      <c r="X42" s="324"/>
      <c r="Y42" s="323"/>
      <c r="Z42" s="324"/>
      <c r="AA42" s="344"/>
      <c r="AB42" s="345"/>
    </row>
    <row r="43" spans="1:28" s="300" customFormat="1" ht="15.75" customHeight="1" x14ac:dyDescent="0.25">
      <c r="A43" s="321" t="s">
        <v>133</v>
      </c>
      <c r="B43" s="296">
        <f t="shared" si="12"/>
        <v>0</v>
      </c>
      <c r="C43" s="306">
        <f t="shared" si="12"/>
        <v>0</v>
      </c>
      <c r="D43" s="298">
        <f>B43-C43</f>
        <v>0</v>
      </c>
      <c r="E43" s="325"/>
      <c r="F43" s="324"/>
      <c r="G43" s="323"/>
      <c r="H43" s="324"/>
      <c r="I43" s="323"/>
      <c r="J43" s="324"/>
      <c r="K43" s="323"/>
      <c r="L43" s="324"/>
      <c r="M43" s="323"/>
      <c r="N43" s="324"/>
      <c r="O43" s="323"/>
      <c r="P43" s="324"/>
      <c r="Q43" s="323"/>
      <c r="R43" s="324"/>
      <c r="S43" s="301"/>
      <c r="T43" s="322"/>
      <c r="U43" s="323"/>
      <c r="V43" s="324"/>
      <c r="W43" s="323"/>
      <c r="X43" s="324"/>
      <c r="Y43" s="323"/>
      <c r="Z43" s="324"/>
      <c r="AA43" s="344"/>
      <c r="AB43" s="345"/>
    </row>
    <row r="44" spans="1:28" s="300" customFormat="1" ht="15.75" customHeight="1" x14ac:dyDescent="0.25">
      <c r="A44" s="321" t="s">
        <v>218</v>
      </c>
      <c r="B44" s="296">
        <f t="shared" si="12"/>
        <v>0</v>
      </c>
      <c r="C44" s="306">
        <f t="shared" si="12"/>
        <v>0</v>
      </c>
      <c r="D44" s="298">
        <f>B44-C44</f>
        <v>0</v>
      </c>
      <c r="E44" s="325"/>
      <c r="F44" s="324"/>
      <c r="G44" s="323"/>
      <c r="H44" s="324"/>
      <c r="I44" s="323"/>
      <c r="J44" s="324"/>
      <c r="K44" s="323"/>
      <c r="L44" s="324"/>
      <c r="M44" s="323"/>
      <c r="N44" s="324"/>
      <c r="O44" s="323"/>
      <c r="P44" s="324"/>
      <c r="Q44" s="323"/>
      <c r="R44" s="324"/>
      <c r="S44" s="323"/>
      <c r="T44" s="324"/>
      <c r="U44" s="323"/>
      <c r="V44" s="324"/>
      <c r="W44" s="323"/>
      <c r="X44" s="324"/>
      <c r="Y44" s="323"/>
      <c r="Z44" s="324"/>
      <c r="AA44" s="344"/>
      <c r="AB44" s="345"/>
    </row>
    <row r="45" spans="1:28" ht="15.75" customHeight="1" x14ac:dyDescent="0.25">
      <c r="A45" s="346"/>
      <c r="B45" s="327">
        <f t="shared" ref="B45:AB45" si="13">SUM(B42:B44)</f>
        <v>0</v>
      </c>
      <c r="C45" s="347">
        <f t="shared" si="13"/>
        <v>0</v>
      </c>
      <c r="D45" s="329">
        <f t="shared" si="13"/>
        <v>0</v>
      </c>
      <c r="E45" s="330">
        <f t="shared" si="13"/>
        <v>0</v>
      </c>
      <c r="F45" s="328">
        <f t="shared" si="13"/>
        <v>0</v>
      </c>
      <c r="G45" s="331">
        <f t="shared" si="13"/>
        <v>0</v>
      </c>
      <c r="H45" s="328">
        <f t="shared" si="13"/>
        <v>0</v>
      </c>
      <c r="I45" s="331">
        <f t="shared" si="13"/>
        <v>0</v>
      </c>
      <c r="J45" s="328">
        <f t="shared" si="13"/>
        <v>0</v>
      </c>
      <c r="K45" s="331">
        <f t="shared" si="13"/>
        <v>0</v>
      </c>
      <c r="L45" s="328">
        <f t="shared" si="13"/>
        <v>0</v>
      </c>
      <c r="M45" s="331">
        <f t="shared" si="13"/>
        <v>0</v>
      </c>
      <c r="N45" s="328">
        <f t="shared" si="13"/>
        <v>0</v>
      </c>
      <c r="O45" s="331">
        <f t="shared" si="13"/>
        <v>0</v>
      </c>
      <c r="P45" s="328">
        <f t="shared" si="13"/>
        <v>0</v>
      </c>
      <c r="Q45" s="331">
        <f t="shared" si="13"/>
        <v>0</v>
      </c>
      <c r="R45" s="328">
        <f t="shared" si="13"/>
        <v>0</v>
      </c>
      <c r="S45" s="331">
        <f t="shared" si="13"/>
        <v>0</v>
      </c>
      <c r="T45" s="328">
        <f t="shared" si="13"/>
        <v>0</v>
      </c>
      <c r="U45" s="331">
        <f t="shared" si="13"/>
        <v>0</v>
      </c>
      <c r="V45" s="328">
        <f t="shared" si="13"/>
        <v>0</v>
      </c>
      <c r="W45" s="331">
        <f t="shared" si="13"/>
        <v>0</v>
      </c>
      <c r="X45" s="328">
        <f t="shared" si="13"/>
        <v>0</v>
      </c>
      <c r="Y45" s="331">
        <f t="shared" si="13"/>
        <v>0</v>
      </c>
      <c r="Z45" s="328">
        <f t="shared" si="13"/>
        <v>0</v>
      </c>
      <c r="AA45" s="331">
        <f t="shared" si="13"/>
        <v>0</v>
      </c>
      <c r="AB45" s="328">
        <f t="shared" si="13"/>
        <v>0</v>
      </c>
    </row>
    <row r="46" spans="1:28" ht="15.75" customHeight="1" thickBot="1" x14ac:dyDescent="0.3">
      <c r="A46" s="326" t="s">
        <v>201</v>
      </c>
      <c r="B46" s="353">
        <f t="shared" ref="B46:AB46" si="14">SUM(B35,B40,B45)</f>
        <v>0</v>
      </c>
      <c r="C46" s="354">
        <f t="shared" si="14"/>
        <v>0</v>
      </c>
      <c r="D46" s="355">
        <f t="shared" si="14"/>
        <v>0</v>
      </c>
      <c r="E46" s="330">
        <f t="shared" si="14"/>
        <v>0</v>
      </c>
      <c r="F46" s="328">
        <f t="shared" si="14"/>
        <v>0</v>
      </c>
      <c r="G46" s="331">
        <f t="shared" si="14"/>
        <v>0</v>
      </c>
      <c r="H46" s="328">
        <f t="shared" si="14"/>
        <v>0</v>
      </c>
      <c r="I46" s="331">
        <f t="shared" si="14"/>
        <v>0</v>
      </c>
      <c r="J46" s="328">
        <f t="shared" si="14"/>
        <v>0</v>
      </c>
      <c r="K46" s="331">
        <f t="shared" si="14"/>
        <v>0</v>
      </c>
      <c r="L46" s="328">
        <f t="shared" si="14"/>
        <v>0</v>
      </c>
      <c r="M46" s="331">
        <f t="shared" si="14"/>
        <v>0</v>
      </c>
      <c r="N46" s="328">
        <f t="shared" si="14"/>
        <v>0</v>
      </c>
      <c r="O46" s="331">
        <f t="shared" si="14"/>
        <v>0</v>
      </c>
      <c r="P46" s="328">
        <f t="shared" si="14"/>
        <v>0</v>
      </c>
      <c r="Q46" s="331">
        <f t="shared" si="14"/>
        <v>0</v>
      </c>
      <c r="R46" s="328">
        <f t="shared" si="14"/>
        <v>0</v>
      </c>
      <c r="S46" s="331">
        <f t="shared" si="14"/>
        <v>0</v>
      </c>
      <c r="T46" s="328">
        <f t="shared" si="14"/>
        <v>0</v>
      </c>
      <c r="U46" s="331">
        <f t="shared" si="14"/>
        <v>0</v>
      </c>
      <c r="V46" s="328">
        <f t="shared" si="14"/>
        <v>0</v>
      </c>
      <c r="W46" s="331">
        <f t="shared" si="14"/>
        <v>0</v>
      </c>
      <c r="X46" s="328">
        <f t="shared" si="14"/>
        <v>0</v>
      </c>
      <c r="Y46" s="331">
        <f t="shared" si="14"/>
        <v>0</v>
      </c>
      <c r="Z46" s="328">
        <f t="shared" si="14"/>
        <v>0</v>
      </c>
      <c r="AA46" s="331">
        <f t="shared" si="14"/>
        <v>0</v>
      </c>
      <c r="AB46" s="328">
        <f t="shared" si="14"/>
        <v>0</v>
      </c>
    </row>
    <row r="47" spans="1:28" ht="13.5" x14ac:dyDescent="0.25">
      <c r="B47" s="333"/>
      <c r="C47" s="333"/>
      <c r="D47" s="333"/>
      <c r="E47" s="333"/>
      <c r="F47" s="333"/>
      <c r="G47" s="333"/>
      <c r="H47" s="333"/>
      <c r="I47" s="333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333"/>
      <c r="U47" s="333"/>
      <c r="V47" s="333"/>
      <c r="W47" s="333"/>
      <c r="X47" s="333"/>
      <c r="Y47" s="333"/>
      <c r="Z47" s="333"/>
      <c r="AA47" s="333"/>
      <c r="AB47" s="333"/>
    </row>
    <row r="48" spans="1:28" ht="33" customHeight="1" x14ac:dyDescent="0.25">
      <c r="A48" s="356" t="s">
        <v>219</v>
      </c>
      <c r="B48" s="357"/>
      <c r="C48" s="357"/>
      <c r="D48" s="357"/>
      <c r="E48" s="358"/>
      <c r="F48" s="358"/>
      <c r="G48" s="358"/>
      <c r="H48" s="358"/>
      <c r="I48" s="358"/>
      <c r="J48" s="358"/>
      <c r="K48" s="358"/>
      <c r="L48" s="358"/>
      <c r="M48" s="358"/>
      <c r="N48" s="358"/>
      <c r="O48" s="357"/>
      <c r="P48" s="357"/>
      <c r="Q48" s="357"/>
      <c r="R48" s="357"/>
      <c r="S48" s="357"/>
      <c r="T48" s="357"/>
      <c r="U48" s="357"/>
      <c r="V48" s="357"/>
      <c r="W48" s="357"/>
      <c r="X48" s="357"/>
      <c r="Y48" s="357"/>
      <c r="Z48" s="357"/>
      <c r="AA48" s="357"/>
      <c r="AB48" s="357"/>
    </row>
    <row r="49" spans="1:1" ht="13.5" x14ac:dyDescent="0.25"/>
    <row r="50" spans="1:1" ht="15.75" customHeight="1" x14ac:dyDescent="0.2">
      <c r="A50" s="359"/>
    </row>
  </sheetData>
  <mergeCells count="39">
    <mergeCell ref="M3:N3"/>
    <mergeCell ref="B3:D3"/>
    <mergeCell ref="E3:F3"/>
    <mergeCell ref="G3:H3"/>
    <mergeCell ref="I3:J3"/>
    <mergeCell ref="K3:L3"/>
    <mergeCell ref="AA3:AB3"/>
    <mergeCell ref="B9:D9"/>
    <mergeCell ref="E9:F9"/>
    <mergeCell ref="G9:H9"/>
    <mergeCell ref="I9:J9"/>
    <mergeCell ref="K9:L9"/>
    <mergeCell ref="M9:N9"/>
    <mergeCell ref="O9:P9"/>
    <mergeCell ref="Q9:R9"/>
    <mergeCell ref="S9:T9"/>
    <mergeCell ref="O3:P3"/>
    <mergeCell ref="Q3:R3"/>
    <mergeCell ref="S3:T3"/>
    <mergeCell ref="U3:V3"/>
    <mergeCell ref="W3:X3"/>
    <mergeCell ref="Y3:Z3"/>
    <mergeCell ref="U9:V9"/>
    <mergeCell ref="W9:X9"/>
    <mergeCell ref="Y9:Z9"/>
    <mergeCell ref="AA9:AB9"/>
    <mergeCell ref="B21:D21"/>
    <mergeCell ref="E21:F21"/>
    <mergeCell ref="G21:H21"/>
    <mergeCell ref="I21:J21"/>
    <mergeCell ref="K21:L21"/>
    <mergeCell ref="M21:N21"/>
    <mergeCell ref="AA21:AB21"/>
    <mergeCell ref="O21:P21"/>
    <mergeCell ref="Q21:R21"/>
    <mergeCell ref="S21:T21"/>
    <mergeCell ref="U21:V21"/>
    <mergeCell ref="W21:X21"/>
    <mergeCell ref="Y21:Z21"/>
  </mergeCells>
  <hyperlinks>
    <hyperlink ref="A48:N48" r:id="rId1" display="Manage budgets with Xero " xr:uid="{B27D4190-330C-4BA3-8BE3-B687B3EA7DD6}"/>
    <hyperlink ref="A48" r:id="rId2" xr:uid="{6F6349B1-A6AB-4A6F-8224-683FCE96446F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3B223-9AAD-0346-9506-A24605B7434B}">
  <sheetPr>
    <tabColor rgb="FF92D050"/>
    <pageSetUpPr fitToPage="1"/>
  </sheetPr>
  <dimension ref="A1:BA73"/>
  <sheetViews>
    <sheetView zoomScale="80" zoomScaleNormal="80" workbookViewId="0">
      <pane xSplit="6" ySplit="6" topLeftCell="G7" activePane="bottomRight" state="frozen"/>
      <selection pane="topRight" activeCell="G1" sqref="G1"/>
      <selection pane="bottomLeft" activeCell="A5" sqref="A5"/>
      <selection pane="bottomRight" activeCell="C30" sqref="C30"/>
    </sheetView>
  </sheetViews>
  <sheetFormatPr defaultColWidth="8.85546875" defaultRowHeight="15" x14ac:dyDescent="0.25"/>
  <cols>
    <col min="1" max="1" width="50.7109375" style="10" customWidth="1"/>
    <col min="2" max="2" width="15.85546875" style="10" customWidth="1"/>
    <col min="3" max="4" width="11.7109375" style="126" customWidth="1"/>
    <col min="5" max="5" width="11.42578125" style="127" customWidth="1"/>
    <col min="6" max="6" width="11.7109375" style="128" customWidth="1"/>
    <col min="7" max="7" width="8.85546875" style="6" customWidth="1"/>
    <col min="8" max="8" width="8.85546875" style="7" customWidth="1"/>
    <col min="9" max="9" width="9.7109375" style="6" bestFit="1" customWidth="1"/>
    <col min="10" max="10" width="9.42578125" style="7" bestFit="1" customWidth="1"/>
    <col min="11" max="11" width="8.85546875" style="6" customWidth="1"/>
    <col min="12" max="12" width="10.140625" style="7" bestFit="1" customWidth="1"/>
    <col min="13" max="13" width="8.85546875" style="6" customWidth="1"/>
    <col min="14" max="14" width="10.140625" style="7" bestFit="1" customWidth="1"/>
    <col min="15" max="15" width="8.85546875" style="6" customWidth="1"/>
    <col min="16" max="16" width="8.85546875" style="7" customWidth="1"/>
    <col min="17" max="17" width="8.85546875" style="6" customWidth="1"/>
    <col min="18" max="18" width="8.85546875" style="7" customWidth="1"/>
    <col min="19" max="19" width="8.85546875" style="6" customWidth="1"/>
    <col min="20" max="20" width="10.140625" style="7" customWidth="1"/>
    <col min="21" max="21" width="10.140625" style="6" customWidth="1"/>
    <col min="22" max="22" width="10.140625" style="7" customWidth="1"/>
    <col min="23" max="23" width="10.140625" style="6" customWidth="1"/>
    <col min="24" max="24" width="8.85546875" style="7" customWidth="1"/>
    <col min="25" max="25" width="8.85546875" style="6" customWidth="1"/>
    <col min="26" max="26" width="8.85546875" style="7" customWidth="1"/>
    <col min="27" max="27" width="8.85546875" style="6" customWidth="1"/>
    <col min="28" max="28" width="8.85546875" style="7" customWidth="1"/>
    <col min="29" max="29" width="8.85546875" style="6" customWidth="1"/>
    <col min="30" max="30" width="8.85546875" style="7" customWidth="1"/>
    <col min="31" max="31" width="41.7109375" style="10" bestFit="1" customWidth="1"/>
    <col min="32" max="16384" width="8.85546875" style="10"/>
  </cols>
  <sheetData>
    <row r="1" spans="1:53" ht="30" x14ac:dyDescent="0.25">
      <c r="A1" s="263" t="s">
        <v>170</v>
      </c>
      <c r="B1" s="2"/>
      <c r="C1" s="3"/>
      <c r="D1" s="3"/>
      <c r="E1" s="207" t="s">
        <v>16</v>
      </c>
      <c r="F1" s="208" t="s">
        <v>17</v>
      </c>
    </row>
    <row r="2" spans="1:53" ht="21" x14ac:dyDescent="0.25">
      <c r="A2" s="11"/>
      <c r="B2" s="2"/>
      <c r="C2" s="3"/>
      <c r="D2" s="258" t="s">
        <v>166</v>
      </c>
      <c r="E2" s="259">
        <f>E13</f>
        <v>0</v>
      </c>
      <c r="F2" s="260">
        <f>F13</f>
        <v>0</v>
      </c>
    </row>
    <row r="3" spans="1:53" ht="21" x14ac:dyDescent="0.25">
      <c r="A3" s="11"/>
      <c r="B3" s="2"/>
      <c r="C3" s="3"/>
      <c r="D3" s="258" t="s">
        <v>168</v>
      </c>
      <c r="E3" s="259">
        <f>E47</f>
        <v>0</v>
      </c>
      <c r="F3" s="260">
        <f>F47</f>
        <v>0</v>
      </c>
    </row>
    <row r="4" spans="1:53" ht="21" x14ac:dyDescent="0.25">
      <c r="A4" s="11"/>
      <c r="B4" s="2"/>
      <c r="C4" s="3"/>
      <c r="D4" s="3"/>
      <c r="E4" s="261">
        <f>E2-E3</f>
        <v>0</v>
      </c>
      <c r="F4" s="262">
        <f>F2-F3</f>
        <v>0</v>
      </c>
    </row>
    <row r="5" spans="1:53" s="12" customFormat="1" ht="15" customHeight="1" thickBot="1" x14ac:dyDescent="0.3">
      <c r="A5" s="11"/>
      <c r="C5" s="370" t="s">
        <v>167</v>
      </c>
      <c r="D5" s="371"/>
      <c r="E5" s="372"/>
      <c r="F5" s="373"/>
      <c r="G5" s="369" t="s">
        <v>2</v>
      </c>
      <c r="H5" s="369"/>
      <c r="I5" s="374" t="s">
        <v>3</v>
      </c>
      <c r="J5" s="374"/>
      <c r="K5" s="369" t="s">
        <v>4</v>
      </c>
      <c r="L5" s="369"/>
      <c r="M5" s="369" t="s">
        <v>5</v>
      </c>
      <c r="N5" s="369"/>
      <c r="O5" s="369" t="s">
        <v>6</v>
      </c>
      <c r="P5" s="369"/>
      <c r="Q5" s="369" t="s">
        <v>7</v>
      </c>
      <c r="R5" s="369"/>
      <c r="S5" s="369" t="s">
        <v>8</v>
      </c>
      <c r="T5" s="369"/>
      <c r="U5" s="369" t="s">
        <v>9</v>
      </c>
      <c r="V5" s="369"/>
      <c r="W5" s="369" t="s">
        <v>10</v>
      </c>
      <c r="X5" s="369"/>
      <c r="Y5" s="369" t="s">
        <v>11</v>
      </c>
      <c r="Z5" s="369"/>
      <c r="AA5" s="369" t="s">
        <v>12</v>
      </c>
      <c r="AB5" s="369"/>
      <c r="AC5" s="369" t="s">
        <v>13</v>
      </c>
      <c r="AD5" s="369"/>
      <c r="AE5" s="14"/>
    </row>
    <row r="6" spans="1:53" ht="30" x14ac:dyDescent="0.25">
      <c r="A6" s="15"/>
      <c r="B6" s="245" t="s">
        <v>14</v>
      </c>
      <c r="C6" s="206" t="s">
        <v>60</v>
      </c>
      <c r="D6" s="206" t="s">
        <v>61</v>
      </c>
      <c r="E6" s="276" t="s">
        <v>16</v>
      </c>
      <c r="F6" s="277" t="s">
        <v>17</v>
      </c>
      <c r="G6" s="211" t="s">
        <v>18</v>
      </c>
      <c r="H6" s="210" t="s">
        <v>19</v>
      </c>
      <c r="I6" s="209" t="s">
        <v>18</v>
      </c>
      <c r="J6" s="210" t="s">
        <v>19</v>
      </c>
      <c r="K6" s="209" t="s">
        <v>18</v>
      </c>
      <c r="L6" s="210" t="s">
        <v>19</v>
      </c>
      <c r="M6" s="209" t="s">
        <v>18</v>
      </c>
      <c r="N6" s="210" t="s">
        <v>19</v>
      </c>
      <c r="O6" s="209" t="s">
        <v>18</v>
      </c>
      <c r="P6" s="210" t="s">
        <v>19</v>
      </c>
      <c r="Q6" s="209" t="s">
        <v>18</v>
      </c>
      <c r="R6" s="210" t="s">
        <v>19</v>
      </c>
      <c r="S6" s="209" t="s">
        <v>18</v>
      </c>
      <c r="T6" s="210" t="s">
        <v>19</v>
      </c>
      <c r="U6" s="209" t="s">
        <v>18</v>
      </c>
      <c r="V6" s="210" t="s">
        <v>19</v>
      </c>
      <c r="W6" s="209" t="s">
        <v>18</v>
      </c>
      <c r="X6" s="210" t="s">
        <v>19</v>
      </c>
      <c r="Y6" s="209" t="s">
        <v>18</v>
      </c>
      <c r="Z6" s="210" t="s">
        <v>19</v>
      </c>
      <c r="AA6" s="209" t="s">
        <v>18</v>
      </c>
      <c r="AB6" s="210" t="s">
        <v>19</v>
      </c>
      <c r="AC6" s="209" t="s">
        <v>18</v>
      </c>
      <c r="AD6" s="210" t="s">
        <v>19</v>
      </c>
      <c r="AE6" s="9"/>
    </row>
    <row r="7" spans="1:53" x14ac:dyDescent="0.25">
      <c r="A7" s="16" t="s">
        <v>36</v>
      </c>
      <c r="B7" s="17"/>
      <c r="C7" s="18"/>
      <c r="D7" s="18"/>
      <c r="E7" s="270"/>
      <c r="F7" s="271"/>
      <c r="G7" s="265"/>
      <c r="H7" s="19"/>
      <c r="I7" s="20"/>
      <c r="J7" s="21"/>
      <c r="K7" s="20"/>
      <c r="L7" s="22"/>
      <c r="M7" s="20"/>
      <c r="N7" s="22"/>
      <c r="O7" s="20"/>
      <c r="P7" s="22"/>
      <c r="Q7" s="20"/>
      <c r="R7" s="22"/>
      <c r="S7" s="20"/>
      <c r="T7" s="22"/>
      <c r="U7" s="20"/>
      <c r="V7" s="22"/>
      <c r="W7" s="20"/>
      <c r="X7" s="22"/>
      <c r="Y7" s="20"/>
      <c r="Z7" s="22"/>
      <c r="AA7" s="20"/>
      <c r="AB7" s="22"/>
      <c r="AC7" s="20"/>
      <c r="AD7" s="22"/>
    </row>
    <row r="8" spans="1:53" x14ac:dyDescent="0.25">
      <c r="A8" s="23" t="s">
        <v>169</v>
      </c>
      <c r="C8" s="24"/>
      <c r="D8" s="24"/>
      <c r="E8" s="249">
        <v>0</v>
      </c>
      <c r="F8" s="226">
        <f>L8+N8+P8+R8+T8+V8+X8++Z8+AB8+AD8</f>
        <v>0</v>
      </c>
      <c r="G8" s="266"/>
      <c r="H8" s="21"/>
      <c r="I8" s="141"/>
      <c r="J8" s="21"/>
      <c r="K8" s="141"/>
      <c r="L8" s="21"/>
      <c r="M8" s="141"/>
      <c r="N8" s="21"/>
      <c r="O8" s="141"/>
      <c r="P8" s="21"/>
      <c r="Q8" s="141"/>
      <c r="R8" s="21"/>
      <c r="S8" s="141"/>
      <c r="T8" s="21"/>
      <c r="U8" s="141"/>
      <c r="V8" s="21"/>
      <c r="W8" s="141"/>
      <c r="X8" s="21"/>
      <c r="Y8" s="141"/>
      <c r="Z8" s="21"/>
      <c r="AA8" s="141"/>
      <c r="AB8" s="21"/>
      <c r="AC8" s="141"/>
      <c r="AD8" s="21"/>
    </row>
    <row r="9" spans="1:53" x14ac:dyDescent="0.25">
      <c r="A9" s="23"/>
      <c r="C9" s="24"/>
      <c r="D9" s="24"/>
      <c r="E9" s="250">
        <f t="shared" ref="E9:F11" si="0">G9+I9+K9+M9+O9+Q9+S9+U9+W9++Y9+AA9+AC9</f>
        <v>0</v>
      </c>
      <c r="F9" s="226">
        <f t="shared" si="0"/>
        <v>0</v>
      </c>
      <c r="G9" s="267"/>
      <c r="H9" s="143"/>
      <c r="I9" s="144"/>
      <c r="J9" s="36"/>
      <c r="K9" s="144"/>
      <c r="L9" s="143"/>
      <c r="M9" s="144"/>
      <c r="N9" s="143"/>
      <c r="O9" s="144"/>
      <c r="P9" s="143"/>
      <c r="Q9" s="144"/>
      <c r="R9" s="143"/>
      <c r="S9" s="144"/>
      <c r="T9" s="143"/>
      <c r="U9" s="144"/>
      <c r="V9" s="143"/>
      <c r="W9" s="144"/>
      <c r="X9" s="143"/>
      <c r="Y9" s="144"/>
      <c r="Z9" s="143"/>
      <c r="AA9" s="144"/>
      <c r="AB9" s="143"/>
      <c r="AC9" s="144"/>
      <c r="AD9" s="143"/>
    </row>
    <row r="10" spans="1:53" x14ac:dyDescent="0.25">
      <c r="A10" s="34"/>
      <c r="C10" s="24"/>
      <c r="D10" s="24"/>
      <c r="E10" s="250">
        <f t="shared" si="0"/>
        <v>0</v>
      </c>
      <c r="F10" s="226">
        <f t="shared" si="0"/>
        <v>0</v>
      </c>
      <c r="G10" s="267"/>
      <c r="H10" s="143"/>
      <c r="I10" s="32"/>
      <c r="J10" s="36"/>
      <c r="K10" s="144"/>
      <c r="L10" s="143"/>
      <c r="M10" s="144"/>
      <c r="N10" s="143"/>
      <c r="O10" s="144"/>
      <c r="P10" s="143"/>
      <c r="Q10" s="144"/>
      <c r="R10" s="143"/>
      <c r="S10" s="144"/>
      <c r="T10" s="143"/>
      <c r="U10" s="144"/>
      <c r="V10" s="143"/>
      <c r="W10" s="144"/>
      <c r="X10" s="143"/>
      <c r="Y10" s="144"/>
      <c r="Z10" s="143"/>
      <c r="AA10" s="144"/>
      <c r="AB10" s="143"/>
      <c r="AC10" s="144"/>
      <c r="AD10" s="143"/>
    </row>
    <row r="11" spans="1:53" x14ac:dyDescent="0.25">
      <c r="A11" s="34"/>
      <c r="C11" s="24"/>
      <c r="D11" s="24"/>
      <c r="E11" s="250">
        <f t="shared" si="0"/>
        <v>0</v>
      </c>
      <c r="F11" s="226">
        <f t="shared" si="0"/>
        <v>0</v>
      </c>
      <c r="G11" s="267"/>
      <c r="H11" s="143"/>
      <c r="I11" s="144"/>
      <c r="J11" s="36"/>
      <c r="K11" s="144"/>
      <c r="L11" s="143"/>
      <c r="M11" s="32"/>
      <c r="N11" s="31"/>
      <c r="O11" s="32"/>
      <c r="P11" s="31"/>
      <c r="Q11" s="144"/>
      <c r="R11" s="143"/>
      <c r="S11" s="144"/>
      <c r="T11" s="143"/>
      <c r="U11" s="144"/>
      <c r="V11" s="143"/>
      <c r="W11" s="144"/>
      <c r="X11" s="143"/>
      <c r="Y11" s="144"/>
      <c r="Z11" s="143"/>
      <c r="AA11" s="144"/>
      <c r="AB11" s="143"/>
      <c r="AC11" s="144"/>
      <c r="AD11" s="143"/>
    </row>
    <row r="12" spans="1:53" x14ac:dyDescent="0.25">
      <c r="A12" s="23"/>
      <c r="C12" s="24"/>
      <c r="D12" s="24"/>
      <c r="E12" s="251"/>
      <c r="F12" s="226"/>
      <c r="G12" s="267"/>
      <c r="H12" s="143"/>
      <c r="I12" s="144"/>
      <c r="J12" s="36"/>
      <c r="K12" s="144"/>
      <c r="L12" s="143"/>
      <c r="M12" s="144"/>
      <c r="N12" s="143"/>
      <c r="O12" s="144"/>
      <c r="P12" s="143"/>
      <c r="Q12" s="144"/>
      <c r="R12" s="143"/>
      <c r="S12" s="144"/>
      <c r="T12" s="143"/>
      <c r="U12" s="144"/>
      <c r="V12" s="143"/>
      <c r="W12" s="144"/>
      <c r="X12" s="143"/>
      <c r="Y12" s="144"/>
      <c r="Z12" s="143"/>
      <c r="AA12" s="144"/>
      <c r="AB12" s="143"/>
      <c r="AC12" s="144"/>
      <c r="AD12" s="143"/>
      <c r="AE12" s="37"/>
    </row>
    <row r="13" spans="1:53" s="47" customFormat="1" ht="26.1" customHeight="1" x14ac:dyDescent="0.25">
      <c r="A13" s="38" t="s">
        <v>22</v>
      </c>
      <c r="B13" s="39"/>
      <c r="C13" s="40">
        <f>SUM(C8:C12)</f>
        <v>0</v>
      </c>
      <c r="D13" s="40"/>
      <c r="E13" s="252">
        <f>SUM(E8:E12)</f>
        <v>0</v>
      </c>
      <c r="F13" s="228">
        <f>SUM(F8:F12)</f>
        <v>0</v>
      </c>
      <c r="G13" s="213"/>
      <c r="H13" s="44">
        <f>SUM(H9:H12)</f>
        <v>0</v>
      </c>
      <c r="I13" s="43"/>
      <c r="J13" s="44">
        <f>SUM(J9:J12)</f>
        <v>0</v>
      </c>
      <c r="K13" s="43"/>
      <c r="L13" s="44">
        <f>SUM(L9:L12)</f>
        <v>0</v>
      </c>
      <c r="M13" s="43"/>
      <c r="N13" s="44">
        <f>SUM(N9:N12)</f>
        <v>0</v>
      </c>
      <c r="O13" s="43"/>
      <c r="P13" s="44">
        <f>SUM(P9:P12)</f>
        <v>0</v>
      </c>
      <c r="Q13" s="43"/>
      <c r="R13" s="44">
        <f>SUM(R9:R12)</f>
        <v>0</v>
      </c>
      <c r="S13" s="43"/>
      <c r="T13" s="44">
        <f>SUM(T9:T12)</f>
        <v>0</v>
      </c>
      <c r="U13" s="43"/>
      <c r="V13" s="44">
        <f>SUM(V9:V12)</f>
        <v>0</v>
      </c>
      <c r="W13" s="43"/>
      <c r="X13" s="44">
        <f>SUM(X9:X12)</f>
        <v>0</v>
      </c>
      <c r="Y13" s="43"/>
      <c r="Z13" s="44">
        <f>SUM(Z9:Z12)</f>
        <v>0</v>
      </c>
      <c r="AA13" s="43"/>
      <c r="AB13" s="44">
        <f>SUM(AB9:AB12)</f>
        <v>0</v>
      </c>
      <c r="AC13" s="43"/>
      <c r="AD13" s="44">
        <f>SUM(AD9:AD12)</f>
        <v>0</v>
      </c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</row>
    <row r="14" spans="1:53" x14ac:dyDescent="0.25">
      <c r="A14" s="48"/>
      <c r="B14" s="48"/>
      <c r="C14" s="49"/>
      <c r="D14" s="49"/>
      <c r="E14" s="253"/>
      <c r="F14" s="230"/>
      <c r="G14" s="214"/>
      <c r="H14" s="53"/>
      <c r="I14" s="52"/>
      <c r="J14" s="54"/>
      <c r="K14" s="52"/>
      <c r="L14" s="54"/>
      <c r="M14" s="52"/>
      <c r="N14" s="54"/>
      <c r="O14" s="52"/>
      <c r="P14" s="54"/>
      <c r="Q14" s="52"/>
      <c r="R14" s="54"/>
      <c r="S14" s="52"/>
      <c r="T14" s="54"/>
      <c r="U14" s="52"/>
      <c r="V14" s="54"/>
      <c r="W14" s="52"/>
      <c r="X14" s="54"/>
      <c r="Y14" s="52"/>
      <c r="Z14" s="54"/>
      <c r="AA14" s="52"/>
      <c r="AB14" s="54"/>
      <c r="AC14" s="52"/>
      <c r="AD14" s="54"/>
    </row>
    <row r="15" spans="1:53" x14ac:dyDescent="0.25">
      <c r="A15" s="48"/>
      <c r="B15" s="48"/>
      <c r="C15" s="49"/>
      <c r="D15" s="49"/>
      <c r="E15" s="254"/>
      <c r="F15" s="230"/>
      <c r="G15" s="101"/>
      <c r="H15" s="57"/>
      <c r="I15" s="56"/>
      <c r="J15" s="58"/>
      <c r="K15" s="56"/>
      <c r="L15" s="58"/>
      <c r="M15" s="56"/>
      <c r="N15" s="58"/>
      <c r="O15" s="56"/>
      <c r="P15" s="58"/>
      <c r="Q15" s="56"/>
      <c r="R15" s="58"/>
      <c r="S15" s="56"/>
      <c r="T15" s="58"/>
      <c r="U15" s="56"/>
      <c r="V15" s="58"/>
      <c r="W15" s="56"/>
      <c r="X15" s="58"/>
      <c r="Y15" s="56"/>
      <c r="Z15" s="58"/>
      <c r="AA15" s="56"/>
      <c r="AB15" s="58"/>
      <c r="AC15" s="56"/>
      <c r="AD15" s="58"/>
    </row>
    <row r="16" spans="1:53" ht="15" customHeight="1" x14ac:dyDescent="0.25">
      <c r="A16" s="59" t="s">
        <v>39</v>
      </c>
      <c r="B16" s="60"/>
      <c r="C16" s="61"/>
      <c r="D16" s="61"/>
      <c r="E16" s="272"/>
      <c r="F16" s="273"/>
      <c r="G16" s="268"/>
      <c r="H16" s="63"/>
      <c r="I16" s="62"/>
      <c r="J16" s="63"/>
      <c r="K16" s="62"/>
      <c r="L16" s="63"/>
      <c r="M16" s="62"/>
      <c r="N16" s="63"/>
      <c r="O16" s="62"/>
      <c r="P16" s="63"/>
      <c r="Q16" s="62"/>
      <c r="R16" s="63"/>
      <c r="S16" s="62"/>
      <c r="T16" s="63"/>
      <c r="U16" s="62"/>
      <c r="V16" s="63"/>
      <c r="W16" s="62"/>
      <c r="X16" s="63"/>
      <c r="Y16" s="62"/>
      <c r="Z16" s="63"/>
      <c r="AA16" s="62"/>
      <c r="AB16" s="63"/>
      <c r="AC16" s="62"/>
      <c r="AD16" s="63"/>
    </row>
    <row r="17" spans="1:30" ht="15" customHeight="1" x14ac:dyDescent="0.25">
      <c r="A17" s="65" t="s">
        <v>221</v>
      </c>
      <c r="B17" s="66"/>
      <c r="C17" s="67"/>
      <c r="D17" s="67"/>
      <c r="E17" s="256"/>
      <c r="F17" s="226"/>
      <c r="G17" s="134"/>
      <c r="H17" s="69"/>
      <c r="I17" s="32"/>
      <c r="J17" s="69"/>
      <c r="K17" s="32"/>
      <c r="L17" s="69"/>
      <c r="M17" s="32"/>
      <c r="N17" s="69"/>
      <c r="O17" s="32"/>
      <c r="P17" s="69"/>
      <c r="Q17" s="32"/>
      <c r="R17" s="69"/>
      <c r="S17" s="32"/>
      <c r="T17" s="69"/>
      <c r="U17" s="32"/>
      <c r="V17" s="69"/>
      <c r="W17" s="32"/>
      <c r="X17" s="69"/>
      <c r="Y17" s="32"/>
      <c r="Z17" s="69"/>
      <c r="AA17" s="32"/>
      <c r="AB17" s="69"/>
      <c r="AC17" s="32"/>
      <c r="AD17" s="69"/>
    </row>
    <row r="18" spans="1:30" ht="15" customHeight="1" x14ac:dyDescent="0.25">
      <c r="A18" s="70"/>
      <c r="B18" s="66"/>
      <c r="C18" s="67"/>
      <c r="D18" s="67"/>
      <c r="E18" s="256">
        <f>G18+I18+K18+M18+O18+Q18+S18+U18+W18+Y18+AA18+AC18</f>
        <v>0</v>
      </c>
      <c r="F18" s="226">
        <f>H18+J18+L18+N18+P18+R18+T18+V18+X18++Z18+AB18+AD18</f>
        <v>0</v>
      </c>
      <c r="G18" s="134"/>
      <c r="H18" s="69"/>
      <c r="I18" s="30"/>
      <c r="J18" s="69"/>
      <c r="K18" s="30"/>
      <c r="L18" s="71"/>
      <c r="M18" s="32"/>
      <c r="N18" s="69"/>
      <c r="O18" s="32"/>
      <c r="P18" s="69"/>
      <c r="Q18" s="32"/>
      <c r="R18" s="69"/>
      <c r="S18" s="32"/>
      <c r="T18" s="69"/>
      <c r="U18" s="32"/>
      <c r="V18" s="69"/>
      <c r="W18" s="32"/>
      <c r="X18" s="69"/>
      <c r="Y18" s="32"/>
      <c r="Z18" s="69"/>
      <c r="AA18" s="32"/>
      <c r="AB18" s="69"/>
      <c r="AC18" s="32"/>
      <c r="AD18" s="69"/>
    </row>
    <row r="19" spans="1:30" ht="15" customHeight="1" x14ac:dyDescent="0.25">
      <c r="A19" s="70"/>
      <c r="B19" s="66"/>
      <c r="C19" s="67"/>
      <c r="D19" s="67"/>
      <c r="E19" s="256">
        <f>G19+I19+K19+M19+O19+Q19+S19+U19+W19+Y19+AA19+AC19</f>
        <v>0</v>
      </c>
      <c r="F19" s="226">
        <f>H19+J19+L19+N19+P19+R19+T19+V19+X19++Z19+AB19+AD19</f>
        <v>0</v>
      </c>
      <c r="G19" s="134"/>
      <c r="H19" s="69"/>
      <c r="I19" s="30"/>
      <c r="J19" s="69"/>
      <c r="K19" s="30"/>
      <c r="L19" s="71"/>
      <c r="M19" s="32"/>
      <c r="N19" s="69"/>
      <c r="O19" s="32"/>
      <c r="P19" s="69"/>
      <c r="Q19" s="32"/>
      <c r="R19" s="69"/>
      <c r="S19" s="32"/>
      <c r="T19" s="69"/>
      <c r="U19" s="32"/>
      <c r="V19" s="69"/>
      <c r="W19" s="32"/>
      <c r="X19" s="69"/>
      <c r="Y19" s="32"/>
      <c r="Z19" s="69"/>
      <c r="AA19" s="32"/>
      <c r="AB19" s="69"/>
      <c r="AC19" s="32"/>
      <c r="AD19" s="69"/>
    </row>
    <row r="20" spans="1:30" ht="15" customHeight="1" x14ac:dyDescent="0.25">
      <c r="A20" s="70"/>
      <c r="B20" s="66"/>
      <c r="C20" s="67"/>
      <c r="D20" s="67"/>
      <c r="E20" s="256">
        <f>G20+I20+K20+M20+O20+Q20+S20+U20+W20+Y20+AA20+AC20</f>
        <v>0</v>
      </c>
      <c r="F20" s="226">
        <f>H20+J20+L20+N20+P20+R20+T20+V20+X20++Z20+AB20+AD20</f>
        <v>0</v>
      </c>
      <c r="G20" s="134"/>
      <c r="H20" s="69"/>
      <c r="I20" s="30"/>
      <c r="J20" s="69"/>
      <c r="K20" s="30"/>
      <c r="L20" s="71"/>
      <c r="M20" s="32"/>
      <c r="N20" s="69"/>
      <c r="O20" s="32"/>
      <c r="P20" s="69"/>
      <c r="Q20" s="32"/>
      <c r="R20" s="69"/>
      <c r="S20" s="32"/>
      <c r="T20" s="69"/>
      <c r="U20" s="32"/>
      <c r="V20" s="69"/>
      <c r="W20" s="32"/>
      <c r="X20" s="69"/>
      <c r="Y20" s="32"/>
      <c r="Z20" s="69"/>
      <c r="AA20" s="32"/>
      <c r="AB20" s="69"/>
      <c r="AC20" s="32"/>
      <c r="AD20" s="69"/>
    </row>
    <row r="21" spans="1:30" ht="15" customHeight="1" x14ac:dyDescent="0.25">
      <c r="A21" s="72"/>
      <c r="B21" s="66"/>
      <c r="C21" s="67"/>
      <c r="D21" s="67"/>
      <c r="E21" s="256"/>
      <c r="F21" s="226"/>
      <c r="G21" s="134"/>
      <c r="H21" s="69"/>
      <c r="I21" s="32"/>
      <c r="J21" s="69"/>
      <c r="K21" s="32"/>
      <c r="L21" s="69"/>
      <c r="M21" s="32"/>
      <c r="N21" s="69"/>
      <c r="O21" s="32"/>
      <c r="P21" s="69"/>
      <c r="Q21" s="32"/>
      <c r="R21" s="69"/>
      <c r="S21" s="32"/>
      <c r="T21" s="69"/>
      <c r="U21" s="32"/>
      <c r="V21" s="69"/>
      <c r="W21" s="32"/>
      <c r="X21" s="69"/>
      <c r="Y21" s="32"/>
      <c r="Z21" s="69"/>
      <c r="AA21" s="32"/>
      <c r="AB21" s="69"/>
      <c r="AC21" s="32"/>
      <c r="AD21" s="69"/>
    </row>
    <row r="22" spans="1:30" x14ac:dyDescent="0.25">
      <c r="A22" s="73" t="s">
        <v>220</v>
      </c>
      <c r="B22" s="74"/>
      <c r="C22" s="75">
        <f>SUM(C17:C21)</f>
        <v>0</v>
      </c>
      <c r="D22" s="75"/>
      <c r="E22" s="257">
        <f>SUM(E17:E21)</f>
        <v>0</v>
      </c>
      <c r="F22" s="239">
        <f>SUM(F17:F21)</f>
        <v>0</v>
      </c>
      <c r="G22" s="217">
        <f t="shared" ref="G22:AD22" si="1">SUM(G17:G21)</f>
        <v>0</v>
      </c>
      <c r="H22" s="79">
        <f t="shared" si="1"/>
        <v>0</v>
      </c>
      <c r="I22" s="78">
        <f t="shared" si="1"/>
        <v>0</v>
      </c>
      <c r="J22" s="79">
        <f t="shared" si="1"/>
        <v>0</v>
      </c>
      <c r="K22" s="78">
        <f t="shared" si="1"/>
        <v>0</v>
      </c>
      <c r="L22" s="79">
        <f t="shared" si="1"/>
        <v>0</v>
      </c>
      <c r="M22" s="78">
        <f t="shared" si="1"/>
        <v>0</v>
      </c>
      <c r="N22" s="79">
        <f t="shared" si="1"/>
        <v>0</v>
      </c>
      <c r="O22" s="78">
        <f t="shared" si="1"/>
        <v>0</v>
      </c>
      <c r="P22" s="79">
        <f t="shared" si="1"/>
        <v>0</v>
      </c>
      <c r="Q22" s="78">
        <f t="shared" si="1"/>
        <v>0</v>
      </c>
      <c r="R22" s="79">
        <f t="shared" si="1"/>
        <v>0</v>
      </c>
      <c r="S22" s="78">
        <f t="shared" si="1"/>
        <v>0</v>
      </c>
      <c r="T22" s="79">
        <f t="shared" si="1"/>
        <v>0</v>
      </c>
      <c r="U22" s="78">
        <f t="shared" si="1"/>
        <v>0</v>
      </c>
      <c r="V22" s="79">
        <f t="shared" si="1"/>
        <v>0</v>
      </c>
      <c r="W22" s="78">
        <f t="shared" si="1"/>
        <v>0</v>
      </c>
      <c r="X22" s="79">
        <f t="shared" si="1"/>
        <v>0</v>
      </c>
      <c r="Y22" s="78">
        <f t="shared" si="1"/>
        <v>0</v>
      </c>
      <c r="Z22" s="79">
        <f t="shared" si="1"/>
        <v>0</v>
      </c>
      <c r="AA22" s="78">
        <f t="shared" si="1"/>
        <v>0</v>
      </c>
      <c r="AB22" s="79">
        <f t="shared" si="1"/>
        <v>0</v>
      </c>
      <c r="AC22" s="78">
        <f t="shared" si="1"/>
        <v>0</v>
      </c>
      <c r="AD22" s="79">
        <f t="shared" si="1"/>
        <v>0</v>
      </c>
    </row>
    <row r="23" spans="1:30" x14ac:dyDescent="0.25">
      <c r="A23" s="65" t="s">
        <v>221</v>
      </c>
      <c r="B23" s="81"/>
      <c r="C23" s="82"/>
      <c r="D23" s="82"/>
      <c r="E23" s="256"/>
      <c r="F23" s="226"/>
      <c r="G23" s="218"/>
      <c r="H23" s="84"/>
      <c r="I23" s="83"/>
      <c r="J23" s="84"/>
      <c r="K23" s="83"/>
      <c r="L23" s="84"/>
      <c r="M23" s="83"/>
      <c r="N23" s="84"/>
      <c r="O23" s="83"/>
      <c r="P23" s="84"/>
      <c r="Q23" s="83"/>
      <c r="R23" s="84"/>
      <c r="S23" s="83"/>
      <c r="T23" s="84"/>
      <c r="U23" s="83"/>
      <c r="V23" s="84"/>
      <c r="W23" s="83"/>
      <c r="X23" s="84"/>
      <c r="Y23" s="83"/>
      <c r="Z23" s="84"/>
      <c r="AA23" s="83"/>
      <c r="AB23" s="84"/>
      <c r="AC23" s="83"/>
      <c r="AD23" s="84"/>
    </row>
    <row r="24" spans="1:30" ht="15.75" x14ac:dyDescent="0.25">
      <c r="A24" s="85"/>
      <c r="C24" s="24"/>
      <c r="D24" s="24"/>
      <c r="E24" s="250">
        <f t="shared" ref="E24:F24" si="2">G24+I24+K24+M24+O24+Q24+S24+U24+W24++Y24+AA24+AC24</f>
        <v>0</v>
      </c>
      <c r="F24" s="226">
        <f t="shared" si="2"/>
        <v>0</v>
      </c>
      <c r="G24" s="218"/>
      <c r="H24" s="84"/>
      <c r="I24" s="68"/>
      <c r="J24" s="86"/>
      <c r="K24" s="83"/>
      <c r="L24" s="84"/>
      <c r="M24" s="83"/>
      <c r="N24" s="84"/>
      <c r="O24" s="83"/>
      <c r="P24" s="84"/>
      <c r="Q24" s="83"/>
      <c r="R24" s="84"/>
      <c r="S24" s="83"/>
      <c r="T24" s="84"/>
      <c r="U24" s="83"/>
      <c r="V24" s="84"/>
      <c r="W24" s="83"/>
      <c r="X24" s="84"/>
      <c r="Y24" s="83"/>
      <c r="Z24" s="84"/>
      <c r="AA24" s="83"/>
      <c r="AB24" s="84"/>
      <c r="AC24" s="83"/>
      <c r="AD24" s="84"/>
    </row>
    <row r="25" spans="1:30" s="48" customFormat="1" x14ac:dyDescent="0.25">
      <c r="A25" s="87"/>
      <c r="B25" s="81"/>
      <c r="C25" s="82"/>
      <c r="D25" s="82"/>
      <c r="E25" s="250">
        <f>G25+I25+K25+M25+O25+Q25+S25+U25+W25++Y25+AA25+AC25</f>
        <v>0</v>
      </c>
      <c r="F25" s="226">
        <f>H25+J25+L25+N25+P25+R25+T25+V25+X25++Z25+AB25+AD25</f>
        <v>0</v>
      </c>
      <c r="G25" s="218"/>
      <c r="H25" s="84"/>
      <c r="I25" s="68"/>
      <c r="J25" s="88"/>
      <c r="K25" s="83"/>
      <c r="L25" s="84"/>
      <c r="M25" s="83"/>
      <c r="N25" s="84"/>
      <c r="O25" s="83"/>
      <c r="P25" s="84"/>
      <c r="Q25" s="83"/>
      <c r="R25" s="84"/>
      <c r="S25" s="83"/>
      <c r="T25" s="84"/>
      <c r="U25" s="83"/>
      <c r="V25" s="84"/>
      <c r="W25" s="83"/>
      <c r="X25" s="84"/>
      <c r="Y25" s="83"/>
      <c r="Z25" s="84"/>
      <c r="AA25" s="83"/>
      <c r="AB25" s="84"/>
      <c r="AC25" s="83"/>
      <c r="AD25" s="84"/>
    </row>
    <row r="26" spans="1:30" ht="15.75" x14ac:dyDescent="0.25">
      <c r="A26" s="85"/>
      <c r="C26" s="24"/>
      <c r="D26" s="24"/>
      <c r="E26" s="250">
        <f t="shared" ref="E26:F28" si="3">G26+I26+K26+M26+O26+Q26+S26+U26+W26++Y26+AA26+AC26</f>
        <v>0</v>
      </c>
      <c r="F26" s="226">
        <f t="shared" si="3"/>
        <v>0</v>
      </c>
      <c r="G26" s="218"/>
      <c r="H26" s="84"/>
      <c r="I26" s="68"/>
      <c r="J26" s="86"/>
      <c r="K26" s="83"/>
      <c r="L26" s="84"/>
      <c r="M26" s="83"/>
      <c r="N26" s="84"/>
      <c r="O26" s="83"/>
      <c r="P26" s="84"/>
      <c r="Q26" s="83"/>
      <c r="R26" s="84"/>
      <c r="S26" s="83"/>
      <c r="T26" s="84"/>
      <c r="U26" s="83"/>
      <c r="V26" s="84"/>
      <c r="W26" s="83"/>
      <c r="X26" s="84"/>
      <c r="Y26" s="83"/>
      <c r="Z26" s="84"/>
      <c r="AA26" s="83"/>
      <c r="AB26" s="84"/>
      <c r="AC26" s="83"/>
      <c r="AD26" s="84"/>
    </row>
    <row r="27" spans="1:30" s="48" customFormat="1" x14ac:dyDescent="0.25">
      <c r="A27" s="89"/>
      <c r="B27" s="81"/>
      <c r="C27" s="82"/>
      <c r="D27" s="82"/>
      <c r="E27" s="250">
        <f t="shared" si="3"/>
        <v>0</v>
      </c>
      <c r="F27" s="226">
        <f t="shared" si="3"/>
        <v>0</v>
      </c>
      <c r="G27" s="218"/>
      <c r="H27" s="84"/>
      <c r="I27" s="68"/>
      <c r="J27" s="88"/>
      <c r="K27" s="83"/>
      <c r="L27" s="84"/>
      <c r="M27" s="83"/>
      <c r="N27" s="84"/>
      <c r="O27" s="83"/>
      <c r="P27" s="84"/>
      <c r="Q27" s="83"/>
      <c r="R27" s="84"/>
      <c r="S27" s="83"/>
      <c r="T27" s="84"/>
      <c r="U27" s="83"/>
      <c r="V27" s="84"/>
      <c r="W27" s="83"/>
      <c r="X27" s="84"/>
      <c r="Y27" s="83"/>
      <c r="Z27" s="84"/>
      <c r="AA27" s="83"/>
      <c r="AB27" s="84"/>
      <c r="AC27" s="83"/>
      <c r="AD27" s="84"/>
    </row>
    <row r="28" spans="1:30" s="48" customFormat="1" x14ac:dyDescent="0.25">
      <c r="A28" s="89"/>
      <c r="B28" s="81"/>
      <c r="C28" s="82"/>
      <c r="D28" s="82"/>
      <c r="E28" s="250">
        <f t="shared" si="3"/>
        <v>0</v>
      </c>
      <c r="F28" s="226">
        <f t="shared" si="3"/>
        <v>0</v>
      </c>
      <c r="G28" s="218"/>
      <c r="H28" s="84"/>
      <c r="I28" s="68"/>
      <c r="J28" s="88"/>
      <c r="K28" s="83"/>
      <c r="L28" s="84"/>
      <c r="M28" s="83"/>
      <c r="N28" s="84"/>
      <c r="O28" s="83"/>
      <c r="P28" s="84"/>
      <c r="Q28" s="83"/>
      <c r="R28" s="84"/>
      <c r="S28" s="83"/>
      <c r="T28" s="84"/>
      <c r="U28" s="83"/>
      <c r="V28" s="84"/>
      <c r="W28" s="83"/>
      <c r="X28" s="84"/>
      <c r="Y28" s="83"/>
      <c r="Z28" s="84"/>
      <c r="AA28" s="83"/>
      <c r="AB28" s="84"/>
      <c r="AC28" s="83"/>
      <c r="AD28" s="84"/>
    </row>
    <row r="29" spans="1:30" s="48" customFormat="1" x14ac:dyDescent="0.25">
      <c r="A29" s="89"/>
      <c r="B29" s="81"/>
      <c r="C29" s="82"/>
      <c r="D29" s="82"/>
      <c r="E29" s="250"/>
      <c r="F29" s="226"/>
      <c r="G29" s="218"/>
      <c r="H29" s="84"/>
      <c r="I29" s="68"/>
      <c r="J29" s="88"/>
      <c r="K29" s="83"/>
      <c r="L29" s="84"/>
      <c r="M29" s="83"/>
      <c r="N29" s="84"/>
      <c r="O29" s="83"/>
      <c r="P29" s="84"/>
      <c r="Q29" s="83"/>
      <c r="R29" s="84"/>
      <c r="S29" s="83"/>
      <c r="T29" s="84"/>
      <c r="U29" s="83"/>
      <c r="V29" s="84"/>
      <c r="W29" s="83"/>
      <c r="X29" s="84"/>
      <c r="Y29" s="83"/>
      <c r="Z29" s="84"/>
      <c r="AA29" s="83"/>
      <c r="AB29" s="84"/>
      <c r="AC29" s="83"/>
      <c r="AD29" s="84"/>
    </row>
    <row r="30" spans="1:30" x14ac:dyDescent="0.25">
      <c r="A30" s="73" t="s">
        <v>75</v>
      </c>
      <c r="B30" s="74"/>
      <c r="C30" s="75">
        <f>SUM(C24:C29)</f>
        <v>0</v>
      </c>
      <c r="D30" s="75"/>
      <c r="E30" s="257">
        <f t="shared" ref="E30:AD30" si="4">SUM(E23:E29)</f>
        <v>0</v>
      </c>
      <c r="F30" s="239">
        <f t="shared" si="4"/>
        <v>0</v>
      </c>
      <c r="G30" s="219">
        <f t="shared" si="4"/>
        <v>0</v>
      </c>
      <c r="H30" s="90">
        <f t="shared" si="4"/>
        <v>0</v>
      </c>
      <c r="I30" s="76">
        <f t="shared" si="4"/>
        <v>0</v>
      </c>
      <c r="J30" s="90">
        <f t="shared" si="4"/>
        <v>0</v>
      </c>
      <c r="K30" s="76">
        <f t="shared" si="4"/>
        <v>0</v>
      </c>
      <c r="L30" s="90">
        <f t="shared" si="4"/>
        <v>0</v>
      </c>
      <c r="M30" s="76">
        <f t="shared" si="4"/>
        <v>0</v>
      </c>
      <c r="N30" s="90">
        <f t="shared" si="4"/>
        <v>0</v>
      </c>
      <c r="O30" s="76">
        <f t="shared" si="4"/>
        <v>0</v>
      </c>
      <c r="P30" s="90">
        <f t="shared" si="4"/>
        <v>0</v>
      </c>
      <c r="Q30" s="76">
        <f t="shared" si="4"/>
        <v>0</v>
      </c>
      <c r="R30" s="90">
        <f t="shared" si="4"/>
        <v>0</v>
      </c>
      <c r="S30" s="76">
        <f t="shared" si="4"/>
        <v>0</v>
      </c>
      <c r="T30" s="90">
        <f t="shared" si="4"/>
        <v>0</v>
      </c>
      <c r="U30" s="76">
        <f t="shared" si="4"/>
        <v>0</v>
      </c>
      <c r="V30" s="90">
        <f t="shared" si="4"/>
        <v>0</v>
      </c>
      <c r="W30" s="76">
        <f t="shared" si="4"/>
        <v>0</v>
      </c>
      <c r="X30" s="90">
        <f t="shared" si="4"/>
        <v>0</v>
      </c>
      <c r="Y30" s="76">
        <f t="shared" si="4"/>
        <v>0</v>
      </c>
      <c r="Z30" s="90">
        <f t="shared" si="4"/>
        <v>0</v>
      </c>
      <c r="AA30" s="76">
        <f t="shared" si="4"/>
        <v>0</v>
      </c>
      <c r="AB30" s="90">
        <f t="shared" si="4"/>
        <v>0</v>
      </c>
      <c r="AC30" s="76">
        <f t="shared" si="4"/>
        <v>0</v>
      </c>
      <c r="AD30" s="90">
        <f t="shared" si="4"/>
        <v>0</v>
      </c>
    </row>
    <row r="31" spans="1:30" x14ac:dyDescent="0.25">
      <c r="A31" s="65" t="s">
        <v>27</v>
      </c>
      <c r="B31" s="81"/>
      <c r="C31" s="82"/>
      <c r="D31" s="82"/>
      <c r="E31" s="256"/>
      <c r="F31" s="226"/>
      <c r="G31" s="218"/>
      <c r="H31" s="84"/>
      <c r="I31" s="83"/>
      <c r="J31" s="84"/>
      <c r="K31" s="83"/>
      <c r="L31" s="84"/>
      <c r="M31" s="83"/>
      <c r="N31" s="84"/>
      <c r="O31" s="83"/>
      <c r="P31" s="84"/>
      <c r="Q31" s="83"/>
      <c r="R31" s="84"/>
      <c r="S31" s="83"/>
      <c r="T31" s="84"/>
      <c r="U31" s="83"/>
      <c r="V31" s="84"/>
      <c r="W31" s="83"/>
      <c r="X31" s="84"/>
      <c r="Y31" s="83"/>
      <c r="Z31" s="84"/>
      <c r="AA31" s="83"/>
      <c r="AB31" s="84"/>
      <c r="AC31" s="83"/>
      <c r="AD31" s="84"/>
    </row>
    <row r="32" spans="1:30" ht="15.75" x14ac:dyDescent="0.25">
      <c r="A32" s="85"/>
      <c r="C32" s="24"/>
      <c r="D32" s="24"/>
      <c r="E32" s="250">
        <f t="shared" ref="E32:F32" si="5">G32+I32+K32+M32+O32+Q32+S32+U32+W32++Y32+AA32+AC32</f>
        <v>0</v>
      </c>
      <c r="F32" s="226">
        <f t="shared" si="5"/>
        <v>0</v>
      </c>
      <c r="G32" s="218"/>
      <c r="H32" s="84"/>
      <c r="I32" s="68"/>
      <c r="J32" s="86"/>
      <c r="K32" s="83"/>
      <c r="L32" s="84"/>
      <c r="M32" s="83"/>
      <c r="N32" s="84"/>
      <c r="O32" s="83"/>
      <c r="P32" s="84"/>
      <c r="Q32" s="83"/>
      <c r="R32" s="84"/>
      <c r="S32" s="83"/>
      <c r="T32" s="84"/>
      <c r="U32" s="83"/>
      <c r="V32" s="84"/>
      <c r="W32" s="83"/>
      <c r="X32" s="84"/>
      <c r="Y32" s="83"/>
      <c r="Z32" s="84"/>
      <c r="AA32" s="83"/>
      <c r="AB32" s="84"/>
      <c r="AC32" s="83"/>
      <c r="AD32" s="84"/>
    </row>
    <row r="33" spans="1:30" ht="15.75" x14ac:dyDescent="0.25">
      <c r="A33" s="145" t="s">
        <v>28</v>
      </c>
      <c r="C33" s="24"/>
      <c r="D33" s="24"/>
      <c r="E33" s="250">
        <f t="shared" ref="E33" si="6">G33+I33+K33+M33+O33+Q33+S33+U33+W33++Y33+AA33+AC33</f>
        <v>0</v>
      </c>
      <c r="F33" s="226">
        <f t="shared" ref="F33" si="7">H33+J33+L33+N33+P33+R33+T33+V33+X33++Z33+AB33+AD33</f>
        <v>0</v>
      </c>
      <c r="G33" s="218"/>
      <c r="H33" s="84"/>
      <c r="I33" s="68"/>
      <c r="J33" s="86"/>
      <c r="K33" s="83"/>
      <c r="L33" s="84"/>
      <c r="M33" s="83"/>
      <c r="N33" s="84"/>
      <c r="O33" s="83"/>
      <c r="P33" s="84"/>
      <c r="Q33" s="83"/>
      <c r="R33" s="84"/>
      <c r="S33" s="83"/>
      <c r="T33" s="84"/>
      <c r="U33" s="83"/>
      <c r="V33" s="84"/>
      <c r="W33" s="83"/>
      <c r="X33" s="84"/>
      <c r="Y33" s="83"/>
      <c r="Z33" s="84"/>
      <c r="AA33" s="83"/>
      <c r="AB33" s="84"/>
      <c r="AC33" s="83"/>
      <c r="AD33" s="84"/>
    </row>
    <row r="34" spans="1:30" ht="15.75" x14ac:dyDescent="0.25">
      <c r="A34" s="85"/>
      <c r="C34" s="24"/>
      <c r="D34" s="24"/>
      <c r="E34" s="250">
        <f t="shared" ref="E34:F36" si="8">G34+I34+K34+M34+O34+Q34+S34+U34+W34++Y34+AA34+AC34</f>
        <v>0</v>
      </c>
      <c r="F34" s="226">
        <f t="shared" si="8"/>
        <v>0</v>
      </c>
      <c r="G34" s="218"/>
      <c r="H34" s="84"/>
      <c r="I34" s="68"/>
      <c r="J34" s="86"/>
      <c r="K34" s="83"/>
      <c r="L34" s="84"/>
      <c r="M34" s="83"/>
      <c r="N34" s="84"/>
      <c r="O34" s="83"/>
      <c r="P34" s="84"/>
      <c r="Q34" s="83"/>
      <c r="R34" s="84"/>
      <c r="S34" s="83"/>
      <c r="T34" s="84"/>
      <c r="U34" s="83"/>
      <c r="V34" s="84"/>
      <c r="W34" s="83"/>
      <c r="X34" s="84"/>
      <c r="Y34" s="83"/>
      <c r="Z34" s="84"/>
      <c r="AA34" s="83"/>
      <c r="AB34" s="84"/>
      <c r="AC34" s="83"/>
      <c r="AD34" s="84"/>
    </row>
    <row r="35" spans="1:30" ht="15.75" x14ac:dyDescent="0.25">
      <c r="A35" s="85"/>
      <c r="C35" s="24"/>
      <c r="D35" s="24"/>
      <c r="E35" s="250">
        <f t="shared" si="8"/>
        <v>0</v>
      </c>
      <c r="F35" s="226">
        <f t="shared" si="8"/>
        <v>0</v>
      </c>
      <c r="G35" s="218"/>
      <c r="H35" s="84"/>
      <c r="I35" s="68"/>
      <c r="J35" s="86"/>
      <c r="K35" s="83"/>
      <c r="L35" s="84"/>
      <c r="M35" s="83"/>
      <c r="N35" s="84"/>
      <c r="O35" s="83"/>
      <c r="P35" s="84"/>
      <c r="Q35" s="83"/>
      <c r="R35" s="84"/>
      <c r="S35" s="83"/>
      <c r="T35" s="84"/>
      <c r="U35" s="83"/>
      <c r="V35" s="84"/>
      <c r="W35" s="83"/>
      <c r="X35" s="84"/>
      <c r="Y35" s="83"/>
      <c r="Z35" s="84"/>
      <c r="AA35" s="83"/>
      <c r="AB35" s="84"/>
      <c r="AC35" s="83"/>
      <c r="AD35" s="84"/>
    </row>
    <row r="36" spans="1:30" s="48" customFormat="1" x14ac:dyDescent="0.25">
      <c r="A36" s="146" t="s">
        <v>29</v>
      </c>
      <c r="B36" s="81"/>
      <c r="C36" s="82"/>
      <c r="D36" s="82"/>
      <c r="E36" s="250">
        <f t="shared" si="8"/>
        <v>0</v>
      </c>
      <c r="F36" s="226">
        <f t="shared" si="8"/>
        <v>0</v>
      </c>
      <c r="G36" s="218"/>
      <c r="H36" s="84"/>
      <c r="I36" s="68"/>
      <c r="J36" s="88"/>
      <c r="K36" s="83"/>
      <c r="L36" s="84"/>
      <c r="M36" s="83"/>
      <c r="N36" s="84"/>
      <c r="O36" s="83"/>
      <c r="P36" s="84"/>
      <c r="Q36" s="83"/>
      <c r="R36" s="84"/>
      <c r="S36" s="83"/>
      <c r="T36" s="84"/>
      <c r="U36" s="83"/>
      <c r="V36" s="84"/>
      <c r="W36" s="83"/>
      <c r="X36" s="84"/>
      <c r="Y36" s="83"/>
      <c r="Z36" s="84"/>
      <c r="AA36" s="83"/>
      <c r="AB36" s="84"/>
      <c r="AC36" s="83"/>
      <c r="AD36" s="84"/>
    </row>
    <row r="37" spans="1:30" s="48" customFormat="1" x14ac:dyDescent="0.25">
      <c r="A37" s="87"/>
      <c r="B37" s="81"/>
      <c r="C37" s="82"/>
      <c r="D37" s="82"/>
      <c r="E37" s="250">
        <f t="shared" ref="E37:F40" si="9">G37+I37+K37+M37+O37+Q37+S37+U37+W37++Y37+AA37+AC37</f>
        <v>0</v>
      </c>
      <c r="F37" s="226">
        <f t="shared" si="9"/>
        <v>0</v>
      </c>
      <c r="G37" s="218"/>
      <c r="H37" s="84"/>
      <c r="I37" s="68"/>
      <c r="J37" s="88"/>
      <c r="K37" s="83"/>
      <c r="L37" s="84"/>
      <c r="M37" s="83"/>
      <c r="N37" s="84"/>
      <c r="O37" s="83"/>
      <c r="P37" s="84"/>
      <c r="Q37" s="83"/>
      <c r="R37" s="84"/>
      <c r="S37" s="83"/>
      <c r="T37" s="84"/>
      <c r="U37" s="83"/>
      <c r="V37" s="84"/>
      <c r="W37" s="83"/>
      <c r="X37" s="84"/>
      <c r="Y37" s="83"/>
      <c r="Z37" s="84"/>
      <c r="AA37" s="83"/>
      <c r="AB37" s="84"/>
      <c r="AC37" s="83"/>
      <c r="AD37" s="84"/>
    </row>
    <row r="38" spans="1:30" s="48" customFormat="1" x14ac:dyDescent="0.25">
      <c r="A38" s="87"/>
      <c r="B38" s="81"/>
      <c r="C38" s="82"/>
      <c r="D38" s="82"/>
      <c r="E38" s="250">
        <f t="shared" si="9"/>
        <v>0</v>
      </c>
      <c r="F38" s="226">
        <f t="shared" si="9"/>
        <v>0</v>
      </c>
      <c r="G38" s="218"/>
      <c r="H38" s="84"/>
      <c r="I38" s="68"/>
      <c r="J38" s="88"/>
      <c r="K38" s="83"/>
      <c r="L38" s="84"/>
      <c r="M38" s="83"/>
      <c r="N38" s="84"/>
      <c r="O38" s="83"/>
      <c r="P38" s="84"/>
      <c r="Q38" s="83"/>
      <c r="R38" s="84"/>
      <c r="S38" s="83"/>
      <c r="T38" s="84"/>
      <c r="U38" s="83"/>
      <c r="V38" s="84"/>
      <c r="W38" s="83"/>
      <c r="X38" s="84"/>
      <c r="Y38" s="83"/>
      <c r="Z38" s="84"/>
      <c r="AA38" s="83"/>
      <c r="AB38" s="84"/>
      <c r="AC38" s="83"/>
      <c r="AD38" s="84"/>
    </row>
    <row r="39" spans="1:30" s="48" customFormat="1" x14ac:dyDescent="0.25">
      <c r="A39" s="87"/>
      <c r="B39" s="81"/>
      <c r="C39" s="82"/>
      <c r="D39" s="82"/>
      <c r="E39" s="250">
        <f t="shared" si="9"/>
        <v>0</v>
      </c>
      <c r="F39" s="226">
        <f t="shared" si="9"/>
        <v>0</v>
      </c>
      <c r="G39" s="218"/>
      <c r="H39" s="84"/>
      <c r="I39" s="68"/>
      <c r="J39" s="88"/>
      <c r="K39" s="83"/>
      <c r="L39" s="84"/>
      <c r="M39" s="83"/>
      <c r="N39" s="84"/>
      <c r="O39" s="83"/>
      <c r="P39" s="84"/>
      <c r="Q39" s="83"/>
      <c r="R39" s="84"/>
      <c r="S39" s="83"/>
      <c r="T39" s="84"/>
      <c r="U39" s="83"/>
      <c r="V39" s="84"/>
      <c r="W39" s="83"/>
      <c r="X39" s="84"/>
      <c r="Y39" s="83"/>
      <c r="Z39" s="84"/>
      <c r="AA39" s="83"/>
      <c r="AB39" s="84"/>
      <c r="AC39" s="83"/>
      <c r="AD39" s="84"/>
    </row>
    <row r="40" spans="1:30" s="48" customFormat="1" x14ac:dyDescent="0.25">
      <c r="A40" s="87"/>
      <c r="B40" s="81"/>
      <c r="C40" s="82"/>
      <c r="D40" s="82"/>
      <c r="E40" s="250">
        <f t="shared" si="9"/>
        <v>0</v>
      </c>
      <c r="F40" s="226">
        <f t="shared" si="9"/>
        <v>0</v>
      </c>
      <c r="G40" s="218"/>
      <c r="H40" s="84"/>
      <c r="I40" s="68"/>
      <c r="J40" s="88"/>
      <c r="K40" s="83"/>
      <c r="L40" s="84"/>
      <c r="M40" s="83"/>
      <c r="N40" s="84"/>
      <c r="O40" s="83"/>
      <c r="P40" s="84"/>
      <c r="Q40" s="83"/>
      <c r="R40" s="84"/>
      <c r="S40" s="83"/>
      <c r="T40" s="84"/>
      <c r="U40" s="83"/>
      <c r="V40" s="84"/>
      <c r="W40" s="83"/>
      <c r="X40" s="84"/>
      <c r="Y40" s="83"/>
      <c r="Z40" s="84"/>
      <c r="AA40" s="83"/>
      <c r="AB40" s="84"/>
      <c r="AC40" s="83"/>
      <c r="AD40" s="84"/>
    </row>
    <row r="41" spans="1:30" x14ac:dyDescent="0.25">
      <c r="A41" s="89" t="s">
        <v>30</v>
      </c>
      <c r="B41" s="81"/>
      <c r="C41" s="91"/>
      <c r="D41" s="91"/>
      <c r="E41" s="250">
        <f t="shared" ref="E41:F41" si="10">G41+I41+K41+M41+O41+Q41+S41+U41+W41++Y41+AA41+AC41</f>
        <v>0</v>
      </c>
      <c r="F41" s="226">
        <f t="shared" si="10"/>
        <v>0</v>
      </c>
      <c r="G41" s="220"/>
      <c r="H41" s="88"/>
      <c r="I41" s="68"/>
      <c r="J41" s="88"/>
      <c r="K41" s="68"/>
      <c r="L41" s="88"/>
      <c r="M41" s="83"/>
      <c r="N41" s="84"/>
      <c r="O41" s="83"/>
      <c r="P41" s="84"/>
      <c r="Q41" s="83"/>
      <c r="R41" s="84"/>
      <c r="S41" s="83"/>
      <c r="T41" s="84"/>
      <c r="U41" s="83"/>
      <c r="V41" s="84"/>
      <c r="W41" s="83"/>
      <c r="X41" s="84"/>
      <c r="Y41" s="83"/>
      <c r="Z41" s="84"/>
      <c r="AA41" s="83"/>
      <c r="AB41" s="84"/>
      <c r="AC41" s="83"/>
      <c r="AD41" s="84"/>
    </row>
    <row r="42" spans="1:30" s="48" customFormat="1" x14ac:dyDescent="0.25">
      <c r="A42" s="89"/>
      <c r="B42" s="81"/>
      <c r="C42" s="82"/>
      <c r="D42" s="82"/>
      <c r="E42" s="250"/>
      <c r="F42" s="226"/>
      <c r="G42" s="218"/>
      <c r="H42" s="84"/>
      <c r="I42" s="68"/>
      <c r="J42" s="88"/>
      <c r="K42" s="83"/>
      <c r="L42" s="84"/>
      <c r="M42" s="83"/>
      <c r="N42" s="84"/>
      <c r="O42" s="83"/>
      <c r="P42" s="84"/>
      <c r="Q42" s="83"/>
      <c r="R42" s="84"/>
      <c r="S42" s="83"/>
      <c r="T42" s="84"/>
      <c r="U42" s="83"/>
      <c r="V42" s="84"/>
      <c r="W42" s="83"/>
      <c r="X42" s="84"/>
      <c r="Y42" s="83"/>
      <c r="Z42" s="84"/>
      <c r="AA42" s="83"/>
      <c r="AB42" s="84"/>
      <c r="AC42" s="83"/>
      <c r="AD42" s="84"/>
    </row>
    <row r="43" spans="1:30" x14ac:dyDescent="0.25">
      <c r="A43" s="73" t="s">
        <v>31</v>
      </c>
      <c r="B43" s="74"/>
      <c r="C43" s="75">
        <f>SUM(C32:C42)</f>
        <v>0</v>
      </c>
      <c r="D43" s="75"/>
      <c r="E43" s="257">
        <f>SUM(E32:E42)</f>
        <v>0</v>
      </c>
      <c r="F43" s="239">
        <f>SUM(F31:F42)</f>
        <v>0</v>
      </c>
      <c r="G43" s="219">
        <f t="shared" ref="G43:L43" si="11">SUM(G32:G42)</f>
        <v>0</v>
      </c>
      <c r="H43" s="90">
        <f t="shared" si="11"/>
        <v>0</v>
      </c>
      <c r="I43" s="76">
        <f t="shared" si="11"/>
        <v>0</v>
      </c>
      <c r="J43" s="90">
        <f t="shared" si="11"/>
        <v>0</v>
      </c>
      <c r="K43" s="76">
        <f t="shared" si="11"/>
        <v>0</v>
      </c>
      <c r="L43" s="90">
        <f t="shared" si="11"/>
        <v>0</v>
      </c>
      <c r="M43" s="78">
        <f>SUM(M31:M39)</f>
        <v>0</v>
      </c>
      <c r="N43" s="79">
        <f>SUM(N31:N41)</f>
        <v>0</v>
      </c>
      <c r="O43" s="78">
        <f t="shared" ref="O43:AD43" si="12">SUM(O22:O39)</f>
        <v>0</v>
      </c>
      <c r="P43" s="79">
        <f t="shared" si="12"/>
        <v>0</v>
      </c>
      <c r="Q43" s="78">
        <f t="shared" si="12"/>
        <v>0</v>
      </c>
      <c r="R43" s="79">
        <f t="shared" si="12"/>
        <v>0</v>
      </c>
      <c r="S43" s="78">
        <f t="shared" si="12"/>
        <v>0</v>
      </c>
      <c r="T43" s="79">
        <f t="shared" si="12"/>
        <v>0</v>
      </c>
      <c r="U43" s="78">
        <f t="shared" si="12"/>
        <v>0</v>
      </c>
      <c r="V43" s="79">
        <f t="shared" si="12"/>
        <v>0</v>
      </c>
      <c r="W43" s="78">
        <f t="shared" si="12"/>
        <v>0</v>
      </c>
      <c r="X43" s="79">
        <f t="shared" si="12"/>
        <v>0</v>
      </c>
      <c r="Y43" s="78">
        <f t="shared" si="12"/>
        <v>0</v>
      </c>
      <c r="Z43" s="79">
        <f t="shared" si="12"/>
        <v>0</v>
      </c>
      <c r="AA43" s="78">
        <f t="shared" si="12"/>
        <v>0</v>
      </c>
      <c r="AB43" s="79">
        <f t="shared" si="12"/>
        <v>0</v>
      </c>
      <c r="AC43" s="78">
        <f t="shared" si="12"/>
        <v>0</v>
      </c>
      <c r="AD43" s="79">
        <f t="shared" si="12"/>
        <v>0</v>
      </c>
    </row>
    <row r="44" spans="1:30" x14ac:dyDescent="0.25">
      <c r="A44" s="89"/>
      <c r="B44" s="81"/>
      <c r="C44" s="91"/>
      <c r="D44" s="91"/>
      <c r="E44" s="256"/>
      <c r="F44" s="240"/>
      <c r="G44" s="220"/>
      <c r="H44" s="88"/>
      <c r="I44" s="68"/>
      <c r="J44" s="88"/>
      <c r="K44" s="68"/>
      <c r="L44" s="88"/>
      <c r="M44" s="83"/>
      <c r="N44" s="84"/>
      <c r="O44" s="83"/>
      <c r="P44" s="84"/>
      <c r="Q44" s="83"/>
      <c r="R44" s="84"/>
      <c r="S44" s="83"/>
      <c r="T44" s="84"/>
      <c r="U44" s="83"/>
      <c r="V44" s="84"/>
      <c r="W44" s="83"/>
      <c r="X44" s="84"/>
      <c r="Y44" s="83"/>
      <c r="Z44" s="84"/>
      <c r="AA44" s="83"/>
      <c r="AB44" s="84"/>
      <c r="AC44" s="83"/>
      <c r="AD44" s="84"/>
    </row>
    <row r="45" spans="1:30" x14ac:dyDescent="0.25">
      <c r="A45" s="89" t="s">
        <v>32</v>
      </c>
      <c r="B45" s="81"/>
      <c r="C45" s="91"/>
      <c r="D45" s="91"/>
      <c r="E45" s="256"/>
      <c r="F45" s="240"/>
      <c r="G45" s="220"/>
      <c r="H45" s="88"/>
      <c r="I45" s="68"/>
      <c r="J45" s="88"/>
      <c r="K45" s="68"/>
      <c r="L45" s="88"/>
      <c r="M45" s="83"/>
      <c r="N45" s="84"/>
      <c r="O45" s="83"/>
      <c r="P45" s="84"/>
      <c r="Q45" s="83"/>
      <c r="R45" s="84"/>
      <c r="S45" s="83"/>
      <c r="T45" s="84"/>
      <c r="U45" s="83"/>
      <c r="V45" s="84"/>
      <c r="W45" s="83"/>
      <c r="X45" s="84"/>
      <c r="Y45" s="83"/>
      <c r="Z45" s="84"/>
      <c r="AA45" s="83"/>
      <c r="AB45" s="84"/>
      <c r="AC45" s="83"/>
      <c r="AD45" s="84"/>
    </row>
    <row r="46" spans="1:30" x14ac:dyDescent="0.25">
      <c r="A46" s="89"/>
      <c r="B46" s="81"/>
      <c r="C46" s="91"/>
      <c r="D46" s="91"/>
      <c r="E46" s="256"/>
      <c r="F46" s="240"/>
      <c r="G46" s="220"/>
      <c r="H46" s="88"/>
      <c r="I46" s="68"/>
      <c r="J46" s="88"/>
      <c r="K46" s="68"/>
      <c r="L46" s="88"/>
      <c r="M46" s="83"/>
      <c r="N46" s="84"/>
      <c r="O46" s="83"/>
      <c r="P46" s="84"/>
      <c r="Q46" s="83"/>
      <c r="R46" s="84"/>
      <c r="S46" s="83"/>
      <c r="T46" s="84"/>
      <c r="U46" s="83"/>
      <c r="V46" s="84"/>
      <c r="W46" s="83"/>
      <c r="X46" s="84"/>
      <c r="Y46" s="83"/>
      <c r="Z46" s="84"/>
      <c r="AA46" s="83"/>
      <c r="AB46" s="84"/>
      <c r="AC46" s="83"/>
      <c r="AD46" s="84"/>
    </row>
    <row r="47" spans="1:30" s="97" customFormat="1" ht="26.1" customHeight="1" thickBot="1" x14ac:dyDescent="0.3">
      <c r="A47" s="92" t="s">
        <v>33</v>
      </c>
      <c r="B47" s="92"/>
      <c r="C47" s="93">
        <f>C22+C30+C43+C45</f>
        <v>0</v>
      </c>
      <c r="D47" s="93"/>
      <c r="E47" s="274">
        <f>E22+E30+E43+E45</f>
        <v>0</v>
      </c>
      <c r="F47" s="275">
        <f>F22+F30+F43+F45</f>
        <v>0</v>
      </c>
      <c r="G47" s="269">
        <f t="shared" ref="G47:AD47" si="13">G22+G30+G43</f>
        <v>0</v>
      </c>
      <c r="H47" s="148">
        <f t="shared" si="13"/>
        <v>0</v>
      </c>
      <c r="I47" s="147">
        <f t="shared" si="13"/>
        <v>0</v>
      </c>
      <c r="J47" s="148">
        <f t="shared" si="13"/>
        <v>0</v>
      </c>
      <c r="K47" s="147">
        <f t="shared" si="13"/>
        <v>0</v>
      </c>
      <c r="L47" s="148">
        <f t="shared" si="13"/>
        <v>0</v>
      </c>
      <c r="M47" s="147">
        <f t="shared" si="13"/>
        <v>0</v>
      </c>
      <c r="N47" s="148">
        <f t="shared" si="13"/>
        <v>0</v>
      </c>
      <c r="O47" s="147">
        <f t="shared" si="13"/>
        <v>0</v>
      </c>
      <c r="P47" s="148">
        <f t="shared" si="13"/>
        <v>0</v>
      </c>
      <c r="Q47" s="147">
        <f t="shared" si="13"/>
        <v>0</v>
      </c>
      <c r="R47" s="148">
        <f t="shared" si="13"/>
        <v>0</v>
      </c>
      <c r="S47" s="147">
        <f t="shared" si="13"/>
        <v>0</v>
      </c>
      <c r="T47" s="148">
        <f t="shared" si="13"/>
        <v>0</v>
      </c>
      <c r="U47" s="147">
        <f t="shared" si="13"/>
        <v>0</v>
      </c>
      <c r="V47" s="148">
        <f t="shared" si="13"/>
        <v>0</v>
      </c>
      <c r="W47" s="147">
        <f t="shared" si="13"/>
        <v>0</v>
      </c>
      <c r="X47" s="148">
        <f t="shared" si="13"/>
        <v>0</v>
      </c>
      <c r="Y47" s="147">
        <f t="shared" si="13"/>
        <v>0</v>
      </c>
      <c r="Z47" s="148">
        <f t="shared" si="13"/>
        <v>0</v>
      </c>
      <c r="AA47" s="147">
        <f t="shared" si="13"/>
        <v>0</v>
      </c>
      <c r="AB47" s="148">
        <f t="shared" si="13"/>
        <v>0</v>
      </c>
      <c r="AC47" s="147">
        <f t="shared" si="13"/>
        <v>0</v>
      </c>
      <c r="AD47" s="148">
        <f t="shared" si="13"/>
        <v>0</v>
      </c>
    </row>
    <row r="48" spans="1:30" s="120" customFormat="1" ht="32.1" customHeight="1" x14ac:dyDescent="0.25">
      <c r="A48" s="121" t="s">
        <v>34</v>
      </c>
      <c r="B48" s="107" t="s">
        <v>34</v>
      </c>
      <c r="C48" s="109">
        <f>C13-C47</f>
        <v>0</v>
      </c>
      <c r="D48" s="123"/>
      <c r="E48" s="278"/>
      <c r="F48" s="279"/>
      <c r="G48" s="112"/>
      <c r="H48" s="113">
        <f>H13-H47</f>
        <v>0</v>
      </c>
      <c r="I48" s="114"/>
      <c r="J48" s="113">
        <f>J13-J47</f>
        <v>0</v>
      </c>
      <c r="K48" s="115"/>
      <c r="L48" s="116">
        <f>J48+L13-L47</f>
        <v>0</v>
      </c>
      <c r="M48" s="112"/>
      <c r="N48" s="113">
        <f>L48+N13-N47</f>
        <v>0</v>
      </c>
      <c r="O48" s="117"/>
      <c r="P48" s="113">
        <f>P13-P47</f>
        <v>0</v>
      </c>
      <c r="Q48" s="117"/>
      <c r="R48" s="113">
        <f>R13-R47</f>
        <v>0</v>
      </c>
      <c r="S48" s="117"/>
      <c r="T48" s="113">
        <f>T13-T47</f>
        <v>0</v>
      </c>
      <c r="U48" s="118"/>
      <c r="V48" s="113">
        <f>V13-V47</f>
        <v>0</v>
      </c>
      <c r="W48" s="118"/>
      <c r="X48" s="113">
        <f>X13-X47</f>
        <v>0</v>
      </c>
      <c r="Y48" s="118"/>
      <c r="Z48" s="113">
        <f>Z13-Z47</f>
        <v>0</v>
      </c>
      <c r="AA48" s="118"/>
      <c r="AB48" s="113">
        <f>AB13-AB47</f>
        <v>0</v>
      </c>
      <c r="AC48" s="118"/>
      <c r="AD48" s="113">
        <f>AD13-AD47</f>
        <v>0</v>
      </c>
    </row>
    <row r="49" spans="1:53" s="120" customFormat="1" ht="32.1" customHeight="1" x14ac:dyDescent="0.25">
      <c r="A49" s="121"/>
      <c r="B49" s="122"/>
      <c r="C49" s="123"/>
      <c r="D49" s="123"/>
      <c r="E49" s="110"/>
      <c r="F49" s="111"/>
      <c r="G49" s="112"/>
      <c r="H49" s="124"/>
      <c r="I49" s="125"/>
      <c r="J49" s="124"/>
      <c r="K49" s="115"/>
      <c r="L49" s="124"/>
      <c r="M49" s="112"/>
      <c r="N49" s="124"/>
      <c r="O49" s="117"/>
      <c r="P49" s="124"/>
      <c r="Q49" s="117"/>
      <c r="R49" s="124"/>
      <c r="S49" s="117"/>
      <c r="T49" s="124"/>
      <c r="U49" s="118"/>
      <c r="V49" s="124"/>
      <c r="W49" s="118"/>
      <c r="X49" s="124"/>
      <c r="Y49" s="118"/>
      <c r="Z49" s="124"/>
      <c r="AA49" s="118"/>
      <c r="AB49" s="124"/>
      <c r="AC49" s="118"/>
      <c r="AD49" s="124"/>
    </row>
    <row r="50" spans="1:53" x14ac:dyDescent="0.25">
      <c r="A50" s="11"/>
    </row>
    <row r="55" spans="1:53" x14ac:dyDescent="0.25">
      <c r="A55" s="48"/>
      <c r="B55" s="48"/>
      <c r="C55" s="105"/>
      <c r="D55" s="105"/>
      <c r="E55" s="129"/>
    </row>
    <row r="57" spans="1:53" s="48" customFormat="1" x14ac:dyDescent="0.25">
      <c r="A57" s="11"/>
      <c r="B57" s="10"/>
      <c r="C57" s="126"/>
      <c r="D57" s="126"/>
      <c r="E57" s="127"/>
      <c r="F57" s="128"/>
      <c r="G57" s="6"/>
      <c r="H57" s="7"/>
      <c r="I57" s="6"/>
      <c r="J57" s="7"/>
      <c r="K57" s="6"/>
      <c r="L57" s="7"/>
      <c r="M57" s="6"/>
      <c r="N57" s="7"/>
      <c r="O57" s="6"/>
      <c r="P57" s="7"/>
      <c r="Q57" s="6"/>
      <c r="R57" s="7"/>
      <c r="S57" s="6"/>
      <c r="T57" s="7"/>
      <c r="U57" s="6"/>
      <c r="V57" s="7"/>
      <c r="W57" s="6"/>
      <c r="X57" s="7"/>
      <c r="Y57" s="6"/>
      <c r="Z57" s="7"/>
      <c r="AA57" s="6"/>
      <c r="AB57" s="7"/>
      <c r="AC57" s="6"/>
      <c r="AD57" s="7"/>
    </row>
    <row r="61" spans="1:53" x14ac:dyDescent="0.25">
      <c r="A61" s="48"/>
      <c r="B61" s="48"/>
      <c r="C61" s="105"/>
      <c r="D61" s="105"/>
      <c r="E61" s="129"/>
      <c r="F61" s="131"/>
      <c r="G61" s="101"/>
      <c r="H61" s="102"/>
      <c r="I61" s="103"/>
      <c r="J61" s="104"/>
      <c r="K61" s="101"/>
      <c r="L61" s="105"/>
      <c r="M61" s="106"/>
      <c r="N61" s="105"/>
      <c r="O61" s="106"/>
      <c r="P61" s="105"/>
      <c r="Q61" s="106"/>
      <c r="R61" s="105"/>
      <c r="S61" s="106"/>
      <c r="T61" s="105"/>
      <c r="U61" s="106"/>
      <c r="V61" s="105"/>
      <c r="W61" s="106"/>
      <c r="X61" s="105"/>
      <c r="Y61" s="106"/>
      <c r="Z61" s="105"/>
      <c r="AA61" s="106"/>
      <c r="AB61" s="105"/>
      <c r="AC61" s="106"/>
      <c r="AD61" s="105"/>
    </row>
    <row r="63" spans="1:53" x14ac:dyDescent="0.25">
      <c r="A63" s="11"/>
    </row>
    <row r="64" spans="1:53" s="128" customFormat="1" x14ac:dyDescent="0.25">
      <c r="A64" s="10"/>
      <c r="B64" s="10"/>
      <c r="C64" s="126"/>
      <c r="D64" s="126"/>
      <c r="E64" s="127"/>
      <c r="G64" s="6"/>
      <c r="H64" s="7"/>
      <c r="I64" s="6"/>
      <c r="J64" s="7"/>
      <c r="K64" s="6"/>
      <c r="L64" s="7"/>
      <c r="M64" s="6"/>
      <c r="N64" s="7"/>
      <c r="O64" s="6"/>
      <c r="P64" s="7"/>
      <c r="Q64" s="6"/>
      <c r="R64" s="7"/>
      <c r="S64" s="6"/>
      <c r="T64" s="7"/>
      <c r="U64" s="6"/>
      <c r="V64" s="7"/>
      <c r="W64" s="6"/>
      <c r="X64" s="7"/>
      <c r="Y64" s="6"/>
      <c r="Z64" s="7"/>
      <c r="AA64" s="6"/>
      <c r="AB64" s="7"/>
      <c r="AC64" s="6"/>
      <c r="AD64" s="7"/>
      <c r="AE64" s="10"/>
      <c r="AF64" s="10"/>
      <c r="AG64" s="132"/>
      <c r="AH64" s="132"/>
      <c r="AI64" s="132"/>
      <c r="AJ64" s="132"/>
      <c r="AK64" s="132"/>
      <c r="AL64" s="132"/>
      <c r="AM64" s="132"/>
      <c r="AN64" s="132"/>
      <c r="AO64" s="132"/>
      <c r="AP64" s="132"/>
      <c r="AQ64" s="132"/>
      <c r="AR64" s="132"/>
      <c r="AS64" s="132"/>
      <c r="AT64" s="132"/>
      <c r="AU64" s="132"/>
      <c r="AV64" s="132"/>
      <c r="AW64" s="132"/>
      <c r="AX64" s="132"/>
      <c r="AY64" s="132"/>
      <c r="AZ64" s="132"/>
      <c r="BA64" s="132"/>
    </row>
    <row r="65" spans="1:53" s="128" customFormat="1" x14ac:dyDescent="0.25">
      <c r="A65" s="10"/>
      <c r="B65" s="10"/>
      <c r="C65" s="126"/>
      <c r="D65" s="126"/>
      <c r="E65" s="127"/>
      <c r="G65" s="6"/>
      <c r="H65" s="7"/>
      <c r="I65" s="6"/>
      <c r="J65" s="7"/>
      <c r="K65" s="6"/>
      <c r="L65" s="7"/>
      <c r="M65" s="6"/>
      <c r="N65" s="7"/>
      <c r="O65" s="6"/>
      <c r="P65" s="7"/>
      <c r="Q65" s="6"/>
      <c r="R65" s="7"/>
      <c r="S65" s="6"/>
      <c r="T65" s="7"/>
      <c r="U65" s="6"/>
      <c r="V65" s="7"/>
      <c r="W65" s="6"/>
      <c r="X65" s="7"/>
      <c r="Y65" s="6"/>
      <c r="Z65" s="7"/>
      <c r="AA65" s="6"/>
      <c r="AB65" s="7"/>
      <c r="AC65" s="6"/>
      <c r="AD65" s="7"/>
      <c r="AE65" s="10"/>
      <c r="AF65" s="10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</row>
    <row r="66" spans="1:53" s="128" customFormat="1" x14ac:dyDescent="0.25">
      <c r="A66" s="10"/>
      <c r="B66" s="10"/>
      <c r="C66" s="126"/>
      <c r="D66" s="126"/>
      <c r="E66" s="127"/>
      <c r="G66" s="6"/>
      <c r="H66" s="7"/>
      <c r="I66" s="6"/>
      <c r="J66" s="7"/>
      <c r="K66" s="6"/>
      <c r="L66" s="7"/>
      <c r="M66" s="6"/>
      <c r="N66" s="7"/>
      <c r="O66" s="6"/>
      <c r="P66" s="7"/>
      <c r="Q66" s="6"/>
      <c r="R66" s="7"/>
      <c r="S66" s="6"/>
      <c r="T66" s="7"/>
      <c r="U66" s="6"/>
      <c r="V66" s="7"/>
      <c r="W66" s="6"/>
      <c r="X66" s="7"/>
      <c r="Y66" s="6"/>
      <c r="Z66" s="7"/>
      <c r="AA66" s="6"/>
      <c r="AB66" s="7"/>
      <c r="AC66" s="6"/>
      <c r="AD66" s="7"/>
      <c r="AE66" s="10"/>
      <c r="AF66" s="10"/>
      <c r="AG66" s="132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  <c r="AZ66" s="132"/>
      <c r="BA66" s="132"/>
    </row>
    <row r="67" spans="1:53" x14ac:dyDescent="0.25">
      <c r="A67" s="133"/>
    </row>
    <row r="68" spans="1:53" s="128" customFormat="1" x14ac:dyDescent="0.25">
      <c r="A68" s="10"/>
      <c r="B68" s="10"/>
      <c r="C68" s="126"/>
      <c r="D68" s="126"/>
      <c r="E68" s="127"/>
      <c r="G68" s="134"/>
      <c r="H68" s="135"/>
      <c r="I68" s="136"/>
      <c r="J68" s="137"/>
      <c r="K68" s="134"/>
      <c r="L68" s="126"/>
      <c r="M68" s="138"/>
      <c r="N68" s="126"/>
      <c r="O68" s="138"/>
      <c r="P68" s="126"/>
      <c r="Q68" s="138"/>
      <c r="R68" s="126"/>
      <c r="S68" s="138"/>
      <c r="T68" s="126"/>
      <c r="U68" s="138"/>
      <c r="V68" s="126"/>
      <c r="W68" s="138"/>
      <c r="X68" s="126"/>
      <c r="Y68" s="138"/>
      <c r="Z68" s="126"/>
      <c r="AA68" s="138"/>
      <c r="AB68" s="126"/>
      <c r="AC68" s="138"/>
      <c r="AD68" s="126"/>
      <c r="AE68" s="10"/>
      <c r="AF68" s="10"/>
      <c r="AG68" s="132"/>
      <c r="AH68" s="132"/>
      <c r="AI68" s="132"/>
      <c r="AJ68" s="132"/>
      <c r="AK68" s="132"/>
      <c r="AL68" s="132"/>
      <c r="AM68" s="132"/>
      <c r="AN68" s="132"/>
      <c r="AO68" s="132"/>
      <c r="AP68" s="132"/>
      <c r="AQ68" s="132"/>
      <c r="AR68" s="132"/>
      <c r="AS68" s="132"/>
      <c r="AT68" s="132"/>
      <c r="AU68" s="132"/>
      <c r="AV68" s="132"/>
      <c r="AW68" s="132"/>
      <c r="AX68" s="132"/>
      <c r="AY68" s="132"/>
      <c r="AZ68" s="132"/>
      <c r="BA68" s="132"/>
    </row>
    <row r="69" spans="1:53" s="128" customFormat="1" x14ac:dyDescent="0.25">
      <c r="A69" s="10"/>
      <c r="B69" s="10"/>
      <c r="C69" s="126"/>
      <c r="D69" s="126"/>
      <c r="E69" s="139"/>
      <c r="G69" s="134"/>
      <c r="H69" s="135"/>
      <c r="I69" s="136"/>
      <c r="J69" s="137"/>
      <c r="K69" s="134"/>
      <c r="L69" s="126"/>
      <c r="M69" s="138"/>
      <c r="N69" s="126"/>
      <c r="O69" s="138"/>
      <c r="P69" s="126"/>
      <c r="Q69" s="138"/>
      <c r="R69" s="126"/>
      <c r="S69" s="138"/>
      <c r="T69" s="126"/>
      <c r="U69" s="138"/>
      <c r="V69" s="126"/>
      <c r="W69" s="138"/>
      <c r="X69" s="126"/>
      <c r="Y69" s="138"/>
      <c r="Z69" s="126"/>
      <c r="AA69" s="138"/>
      <c r="AB69" s="126"/>
      <c r="AC69" s="138"/>
      <c r="AD69" s="126"/>
      <c r="AE69" s="10"/>
      <c r="AF69" s="10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</row>
    <row r="70" spans="1:53" x14ac:dyDescent="0.25">
      <c r="A70" s="48"/>
      <c r="B70" s="48"/>
      <c r="C70" s="105"/>
      <c r="D70" s="105"/>
      <c r="E70" s="140"/>
      <c r="G70" s="134"/>
      <c r="H70" s="135"/>
      <c r="I70" s="136"/>
      <c r="J70" s="137"/>
      <c r="K70" s="134"/>
      <c r="L70" s="126"/>
      <c r="M70" s="138"/>
      <c r="N70" s="126"/>
      <c r="O70" s="138"/>
      <c r="P70" s="126"/>
      <c r="Q70" s="138"/>
      <c r="R70" s="126"/>
      <c r="S70" s="138"/>
      <c r="T70" s="126"/>
      <c r="U70" s="138"/>
      <c r="V70" s="126"/>
      <c r="W70" s="138"/>
      <c r="X70" s="126"/>
      <c r="Y70" s="138"/>
      <c r="Z70" s="126"/>
      <c r="AA70" s="138"/>
      <c r="AB70" s="126"/>
      <c r="AC70" s="138"/>
      <c r="AD70" s="126"/>
    </row>
    <row r="72" spans="1:53" x14ac:dyDescent="0.25">
      <c r="A72" s="11"/>
      <c r="G72" s="134"/>
      <c r="H72" s="135"/>
      <c r="I72" s="136"/>
      <c r="J72" s="137"/>
      <c r="K72" s="134"/>
      <c r="L72" s="126"/>
      <c r="M72" s="138"/>
      <c r="N72" s="126"/>
      <c r="O72" s="138"/>
      <c r="P72" s="126"/>
      <c r="Q72" s="138"/>
      <c r="R72" s="126"/>
      <c r="S72" s="138"/>
      <c r="T72" s="126"/>
      <c r="U72" s="138"/>
      <c r="V72" s="126"/>
      <c r="W72" s="138"/>
      <c r="X72" s="126"/>
      <c r="Y72" s="138"/>
      <c r="Z72" s="126"/>
      <c r="AA72" s="138"/>
      <c r="AB72" s="126"/>
      <c r="AC72" s="138"/>
      <c r="AD72" s="126"/>
    </row>
    <row r="73" spans="1:53" x14ac:dyDescent="0.25">
      <c r="G73" s="134"/>
      <c r="H73" s="135"/>
      <c r="I73" s="136"/>
      <c r="J73" s="137"/>
      <c r="K73" s="134"/>
      <c r="L73" s="126"/>
      <c r="M73" s="138"/>
      <c r="N73" s="126"/>
      <c r="O73" s="138"/>
      <c r="P73" s="126"/>
      <c r="Q73" s="138"/>
      <c r="R73" s="126"/>
      <c r="S73" s="138"/>
      <c r="T73" s="126"/>
      <c r="U73" s="138"/>
      <c r="V73" s="126"/>
      <c r="W73" s="138"/>
      <c r="X73" s="126"/>
      <c r="Y73" s="138"/>
      <c r="Z73" s="126"/>
      <c r="AA73" s="138"/>
      <c r="AB73" s="126"/>
      <c r="AC73" s="138"/>
      <c r="AD73" s="126"/>
    </row>
  </sheetData>
  <mergeCells count="13">
    <mergeCell ref="C5:F5"/>
    <mergeCell ref="G5:H5"/>
    <mergeCell ref="I5:J5"/>
    <mergeCell ref="K5:L5"/>
    <mergeCell ref="M5:N5"/>
    <mergeCell ref="Y5:Z5"/>
    <mergeCell ref="AA5:AB5"/>
    <mergeCell ref="AC5:AD5"/>
    <mergeCell ref="O5:P5"/>
    <mergeCell ref="Q5:R5"/>
    <mergeCell ref="S5:T5"/>
    <mergeCell ref="U5:V5"/>
    <mergeCell ref="W5:X5"/>
  </mergeCells>
  <printOptions gridLines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52411-553F-204D-B2F5-9D641545A9F6}">
  <sheetPr>
    <tabColor rgb="FFFFFF00"/>
    <pageSetUpPr fitToPage="1"/>
  </sheetPr>
  <dimension ref="A1:BB74"/>
  <sheetViews>
    <sheetView zoomScale="90" zoomScaleNormal="90" workbookViewId="0">
      <pane xSplit="5" ySplit="7" topLeftCell="F39" activePane="bottomRight" state="frozen"/>
      <selection activeCell="D50" sqref="D50"/>
      <selection pane="topRight" activeCell="D50" sqref="D50"/>
      <selection pane="bottomLeft" activeCell="D50" sqref="D50"/>
      <selection pane="bottomRight" activeCell="AE49" sqref="AE49"/>
    </sheetView>
  </sheetViews>
  <sheetFormatPr defaultColWidth="8.85546875" defaultRowHeight="15" x14ac:dyDescent="0.25"/>
  <cols>
    <col min="1" max="1" width="50.7109375" style="10" customWidth="1"/>
    <col min="2" max="2" width="17.5703125" style="10" bestFit="1" customWidth="1"/>
    <col min="3" max="3" width="11.7109375" style="126" customWidth="1"/>
    <col min="4" max="4" width="13.5703125" style="127" customWidth="1"/>
    <col min="5" max="5" width="11.7109375" style="128" customWidth="1"/>
    <col min="6" max="6" width="8.85546875" style="6" customWidth="1"/>
    <col min="7" max="7" width="8.85546875" style="7" customWidth="1"/>
    <col min="8" max="8" width="9.7109375" style="6" bestFit="1" customWidth="1"/>
    <col min="9" max="9" width="11.28515625" style="7" bestFit="1" customWidth="1"/>
    <col min="10" max="10" width="9.85546875" style="6" bestFit="1" customWidth="1"/>
    <col min="11" max="11" width="11.28515625" style="7" bestFit="1" customWidth="1"/>
    <col min="12" max="12" width="9.85546875" style="6" bestFit="1" customWidth="1"/>
    <col min="13" max="13" width="11.28515625" style="7" bestFit="1" customWidth="1"/>
    <col min="14" max="14" width="8.85546875" style="6" hidden="1" customWidth="1"/>
    <col min="15" max="15" width="8.85546875" style="7" hidden="1" customWidth="1"/>
    <col min="16" max="16" width="8.85546875" style="6" hidden="1" customWidth="1"/>
    <col min="17" max="17" width="8.85546875" style="7" hidden="1" customWidth="1"/>
    <col min="18" max="18" width="8.85546875" style="6" hidden="1" customWidth="1"/>
    <col min="19" max="19" width="10.140625" style="7" hidden="1" customWidth="1"/>
    <col min="20" max="20" width="10.140625" style="6" hidden="1" customWidth="1"/>
    <col min="21" max="21" width="10.140625" style="7" hidden="1" customWidth="1"/>
    <col min="22" max="22" width="10.140625" style="6" hidden="1" customWidth="1"/>
    <col min="23" max="23" width="8.85546875" style="7" hidden="1" customWidth="1"/>
    <col min="24" max="24" width="8.85546875" style="6" hidden="1" customWidth="1"/>
    <col min="25" max="25" width="8.85546875" style="7" hidden="1" customWidth="1"/>
    <col min="26" max="26" width="8.85546875" style="6" hidden="1" customWidth="1"/>
    <col min="27" max="27" width="8.85546875" style="7" hidden="1" customWidth="1"/>
    <col min="28" max="28" width="8.85546875" style="6" hidden="1" customWidth="1"/>
    <col min="29" max="29" width="8.85546875" style="7" hidden="1" customWidth="1"/>
    <col min="30" max="30" width="51" style="9" hidden="1" customWidth="1"/>
    <col min="31" max="31" width="15.42578125" style="10" bestFit="1" customWidth="1"/>
    <col min="32" max="32" width="41.7109375" style="10" bestFit="1" customWidth="1"/>
    <col min="33" max="16384" width="8.85546875" style="10"/>
  </cols>
  <sheetData>
    <row r="1" spans="1:54" ht="30" x14ac:dyDescent="0.25">
      <c r="A1" s="1" t="s">
        <v>171</v>
      </c>
      <c r="B1" s="2"/>
      <c r="C1" s="3"/>
      <c r="D1" s="207" t="s">
        <v>16</v>
      </c>
      <c r="E1" s="208" t="s">
        <v>17</v>
      </c>
    </row>
    <row r="2" spans="1:54" ht="21" x14ac:dyDescent="0.25">
      <c r="A2" s="264" t="s">
        <v>35</v>
      </c>
      <c r="B2" s="2"/>
      <c r="C2" s="258" t="s">
        <v>166</v>
      </c>
      <c r="D2" s="259">
        <f>D14</f>
        <v>0</v>
      </c>
      <c r="E2" s="260">
        <f>E14</f>
        <v>4400</v>
      </c>
    </row>
    <row r="3" spans="1:54" ht="21" x14ac:dyDescent="0.25">
      <c r="A3" s="2"/>
      <c r="B3" s="2"/>
      <c r="C3" s="258" t="s">
        <v>168</v>
      </c>
      <c r="D3" s="259">
        <f>D39</f>
        <v>0</v>
      </c>
      <c r="E3" s="260">
        <f>E48</f>
        <v>4315</v>
      </c>
    </row>
    <row r="4" spans="1:54" ht="21" x14ac:dyDescent="0.25">
      <c r="A4" s="2"/>
      <c r="B4" s="2"/>
      <c r="C4" s="3"/>
      <c r="D4" s="261">
        <f>D2-D3</f>
        <v>0</v>
      </c>
      <c r="E4" s="262">
        <f>E2-E3</f>
        <v>85</v>
      </c>
    </row>
    <row r="5" spans="1:54" s="12" customFormat="1" ht="15" customHeight="1" x14ac:dyDescent="0.25">
      <c r="A5" s="11"/>
      <c r="C5" s="13"/>
      <c r="D5" s="375" t="s">
        <v>1</v>
      </c>
      <c r="E5" s="375"/>
      <c r="F5" s="369" t="s">
        <v>2</v>
      </c>
      <c r="G5" s="369"/>
      <c r="H5" s="374" t="s">
        <v>3</v>
      </c>
      <c r="I5" s="374"/>
      <c r="J5" s="369" t="s">
        <v>4</v>
      </c>
      <c r="K5" s="369"/>
      <c r="L5" s="376" t="s">
        <v>5</v>
      </c>
      <c r="M5" s="376"/>
      <c r="N5" s="369" t="s">
        <v>6</v>
      </c>
      <c r="O5" s="369"/>
      <c r="P5" s="369" t="s">
        <v>7</v>
      </c>
      <c r="Q5" s="369"/>
      <c r="R5" s="369" t="s">
        <v>8</v>
      </c>
      <c r="S5" s="369"/>
      <c r="T5" s="369" t="s">
        <v>9</v>
      </c>
      <c r="U5" s="369"/>
      <c r="V5" s="369" t="s">
        <v>10</v>
      </c>
      <c r="W5" s="369"/>
      <c r="X5" s="369" t="s">
        <v>11</v>
      </c>
      <c r="Y5" s="369"/>
      <c r="Z5" s="369" t="s">
        <v>12</v>
      </c>
      <c r="AA5" s="369"/>
      <c r="AB5" s="369" t="s">
        <v>13</v>
      </c>
      <c r="AC5" s="369"/>
      <c r="AD5" s="14"/>
    </row>
    <row r="6" spans="1:54" ht="18.75" x14ac:dyDescent="0.25">
      <c r="A6" s="15"/>
      <c r="B6" s="377" t="s">
        <v>14</v>
      </c>
      <c r="C6" s="378" t="s">
        <v>15</v>
      </c>
      <c r="D6" s="380" t="s">
        <v>16</v>
      </c>
      <c r="E6" s="382" t="s">
        <v>17</v>
      </c>
      <c r="F6" s="384" t="s">
        <v>18</v>
      </c>
      <c r="G6" s="386" t="s">
        <v>19</v>
      </c>
      <c r="H6" s="384" t="s">
        <v>18</v>
      </c>
      <c r="I6" s="386" t="s">
        <v>19</v>
      </c>
      <c r="J6" s="384" t="s">
        <v>18</v>
      </c>
      <c r="K6" s="386" t="s">
        <v>19</v>
      </c>
      <c r="L6" s="384" t="s">
        <v>18</v>
      </c>
      <c r="M6" s="386" t="s">
        <v>19</v>
      </c>
      <c r="N6" s="384" t="s">
        <v>18</v>
      </c>
      <c r="O6" s="386" t="s">
        <v>19</v>
      </c>
      <c r="P6" s="384" t="s">
        <v>18</v>
      </c>
      <c r="Q6" s="386" t="s">
        <v>19</v>
      </c>
      <c r="R6" s="384" t="s">
        <v>18</v>
      </c>
      <c r="S6" s="386" t="s">
        <v>19</v>
      </c>
      <c r="T6" s="384" t="s">
        <v>18</v>
      </c>
      <c r="U6" s="386" t="s">
        <v>19</v>
      </c>
      <c r="V6" s="384" t="s">
        <v>18</v>
      </c>
      <c r="W6" s="386" t="s">
        <v>19</v>
      </c>
      <c r="X6" s="384" t="s">
        <v>18</v>
      </c>
      <c r="Y6" s="386" t="s">
        <v>19</v>
      </c>
      <c r="Z6" s="384" t="s">
        <v>18</v>
      </c>
      <c r="AA6" s="386" t="s">
        <v>19</v>
      </c>
      <c r="AB6" s="384" t="s">
        <v>18</v>
      </c>
      <c r="AC6" s="386" t="s">
        <v>19</v>
      </c>
    </row>
    <row r="7" spans="1:54" x14ac:dyDescent="0.25">
      <c r="A7" s="11"/>
      <c r="B7" s="377"/>
      <c r="C7" s="379"/>
      <c r="D7" s="381"/>
      <c r="E7" s="383"/>
      <c r="F7" s="385"/>
      <c r="G7" s="387"/>
      <c r="H7" s="388"/>
      <c r="I7" s="387"/>
      <c r="J7" s="388"/>
      <c r="K7" s="387"/>
      <c r="L7" s="388"/>
      <c r="M7" s="387"/>
      <c r="N7" s="388"/>
      <c r="O7" s="387"/>
      <c r="P7" s="388"/>
      <c r="Q7" s="387"/>
      <c r="R7" s="388"/>
      <c r="S7" s="387"/>
      <c r="T7" s="388"/>
      <c r="U7" s="387"/>
      <c r="V7" s="388"/>
      <c r="W7" s="387"/>
      <c r="X7" s="388"/>
      <c r="Y7" s="387"/>
      <c r="Z7" s="388"/>
      <c r="AA7" s="387"/>
      <c r="AB7" s="388"/>
      <c r="AC7" s="387"/>
      <c r="AD7" s="14" t="s">
        <v>14</v>
      </c>
    </row>
    <row r="8" spans="1:54" s="160" customFormat="1" ht="18.75" x14ac:dyDescent="0.25">
      <c r="A8" s="149" t="s">
        <v>36</v>
      </c>
      <c r="B8" s="150"/>
      <c r="C8" s="151"/>
      <c r="D8" s="152"/>
      <c r="E8" s="153"/>
      <c r="F8" s="154"/>
      <c r="G8" s="155"/>
      <c r="H8" s="156"/>
      <c r="I8" s="157"/>
      <c r="J8" s="156"/>
      <c r="K8" s="158"/>
      <c r="L8" s="156"/>
      <c r="M8" s="158"/>
      <c r="N8" s="156"/>
      <c r="O8" s="158"/>
      <c r="P8" s="156"/>
      <c r="Q8" s="158"/>
      <c r="R8" s="156"/>
      <c r="S8" s="158"/>
      <c r="T8" s="156"/>
      <c r="U8" s="158"/>
      <c r="V8" s="156"/>
      <c r="W8" s="158"/>
      <c r="X8" s="156"/>
      <c r="Y8" s="158"/>
      <c r="Z8" s="156"/>
      <c r="AA8" s="158"/>
      <c r="AB8" s="156"/>
      <c r="AC8" s="158"/>
      <c r="AD8" s="159"/>
    </row>
    <row r="9" spans="1:54" x14ac:dyDescent="0.25">
      <c r="A9" s="23" t="s">
        <v>20</v>
      </c>
      <c r="B9" s="10" t="s">
        <v>21</v>
      </c>
      <c r="C9" s="24"/>
      <c r="D9" s="25">
        <v>0</v>
      </c>
      <c r="E9" s="26">
        <f>K9+M9+O9+Q9+S9+U9+W9++Y9+AA9+AC9</f>
        <v>0</v>
      </c>
      <c r="F9" s="141"/>
      <c r="G9" s="21"/>
      <c r="H9" s="141"/>
      <c r="I9" s="21"/>
      <c r="J9" s="141"/>
      <c r="K9" s="21"/>
      <c r="L9" s="141"/>
      <c r="M9" s="21"/>
      <c r="N9" s="141"/>
      <c r="O9" s="21"/>
      <c r="P9" s="141"/>
      <c r="Q9" s="21"/>
      <c r="R9" s="141"/>
      <c r="S9" s="21"/>
      <c r="T9" s="141"/>
      <c r="U9" s="21"/>
      <c r="V9" s="141"/>
      <c r="W9" s="21"/>
      <c r="X9" s="141"/>
      <c r="Y9" s="21"/>
      <c r="Z9" s="141"/>
      <c r="AA9" s="21"/>
      <c r="AB9" s="141"/>
      <c r="AC9" s="21"/>
    </row>
    <row r="10" spans="1:54" x14ac:dyDescent="0.25">
      <c r="A10" s="23"/>
      <c r="C10" s="24"/>
      <c r="D10" s="25"/>
      <c r="E10" s="26"/>
      <c r="F10" s="142"/>
      <c r="G10" s="143"/>
      <c r="H10" s="144"/>
      <c r="I10" s="36"/>
      <c r="J10" s="144"/>
      <c r="K10" s="143"/>
      <c r="L10" s="144"/>
      <c r="M10" s="143"/>
      <c r="N10" s="144"/>
      <c r="O10" s="143"/>
      <c r="P10" s="144"/>
      <c r="Q10" s="143"/>
      <c r="R10" s="144"/>
      <c r="S10" s="143"/>
      <c r="T10" s="144"/>
      <c r="U10" s="143"/>
      <c r="V10" s="144"/>
      <c r="W10" s="143"/>
      <c r="X10" s="144"/>
      <c r="Y10" s="143"/>
      <c r="Z10" s="144"/>
      <c r="AA10" s="143"/>
      <c r="AB10" s="144"/>
      <c r="AC10" s="143"/>
    </row>
    <row r="11" spans="1:54" x14ac:dyDescent="0.25">
      <c r="A11" s="34" t="s">
        <v>37</v>
      </c>
      <c r="C11" s="24">
        <v>4000</v>
      </c>
      <c r="D11" s="29">
        <f>F11+H11+J11+L11+N11+P11+R11+T11+V11++X11+Z11+AB11</f>
        <v>0</v>
      </c>
      <c r="E11" s="26">
        <f>G11+I11+K11+M11+O11+Q11+S11+U11+W11++Y11+AA11+AC11</f>
        <v>4000</v>
      </c>
      <c r="F11" s="142"/>
      <c r="G11" s="143"/>
      <c r="H11" s="32"/>
      <c r="I11" s="36">
        <f>C11</f>
        <v>4000</v>
      </c>
      <c r="J11" s="144"/>
      <c r="K11" s="143"/>
      <c r="L11" s="144"/>
      <c r="M11" s="143"/>
      <c r="N11" s="144"/>
      <c r="O11" s="143"/>
      <c r="P11" s="144"/>
      <c r="Q11" s="143"/>
      <c r="R11" s="144"/>
      <c r="S11" s="143"/>
      <c r="T11" s="144"/>
      <c r="U11" s="143"/>
      <c r="V11" s="144"/>
      <c r="W11" s="143"/>
      <c r="X11" s="144"/>
      <c r="Y11" s="143"/>
      <c r="Z11" s="144"/>
      <c r="AA11" s="143"/>
      <c r="AB11" s="144"/>
      <c r="AC11" s="143"/>
    </row>
    <row r="12" spans="1:54" x14ac:dyDescent="0.25">
      <c r="A12" s="34" t="s">
        <v>38</v>
      </c>
      <c r="C12" s="24">
        <v>400</v>
      </c>
      <c r="D12" s="29">
        <f>F12+H12+J12+L12+N12+P12+R12+T12+V12++X12+Z12+AB12</f>
        <v>0</v>
      </c>
      <c r="E12" s="26">
        <f>G12+I12+K12+M12+O12+Q12+S12+U12+W12++Y12+AA12+AC12</f>
        <v>400</v>
      </c>
      <c r="F12" s="142"/>
      <c r="G12" s="143"/>
      <c r="H12" s="144"/>
      <c r="I12" s="36"/>
      <c r="J12" s="144"/>
      <c r="K12" s="143"/>
      <c r="L12" s="32"/>
      <c r="M12" s="31">
        <v>400</v>
      </c>
      <c r="N12" s="32"/>
      <c r="O12" s="31"/>
      <c r="P12" s="144"/>
      <c r="Q12" s="143"/>
      <c r="R12" s="144"/>
      <c r="S12" s="143"/>
      <c r="T12" s="144"/>
      <c r="U12" s="143"/>
      <c r="V12" s="144"/>
      <c r="W12" s="143"/>
      <c r="X12" s="144"/>
      <c r="Y12" s="143"/>
      <c r="Z12" s="144"/>
      <c r="AA12" s="143"/>
      <c r="AB12" s="144"/>
      <c r="AC12" s="143"/>
    </row>
    <row r="13" spans="1:54" x14ac:dyDescent="0.25">
      <c r="A13" s="23"/>
      <c r="C13" s="24"/>
      <c r="D13" s="35"/>
      <c r="E13" s="26"/>
      <c r="F13" s="142"/>
      <c r="G13" s="143"/>
      <c r="H13" s="144"/>
      <c r="I13" s="36"/>
      <c r="J13" s="144"/>
      <c r="K13" s="143"/>
      <c r="L13" s="144"/>
      <c r="M13" s="143"/>
      <c r="N13" s="144"/>
      <c r="O13" s="143"/>
      <c r="P13" s="144"/>
      <c r="Q13" s="143"/>
      <c r="R13" s="144"/>
      <c r="S13" s="143"/>
      <c r="T13" s="144"/>
      <c r="U13" s="143"/>
      <c r="V13" s="144"/>
      <c r="W13" s="143"/>
      <c r="X13" s="144"/>
      <c r="Y13" s="143"/>
      <c r="Z13" s="144"/>
      <c r="AA13" s="143"/>
      <c r="AB13" s="144"/>
      <c r="AC13" s="143"/>
      <c r="AF13" s="37"/>
    </row>
    <row r="14" spans="1:54" s="47" customFormat="1" ht="26.1" customHeight="1" x14ac:dyDescent="0.25">
      <c r="A14" s="38" t="s">
        <v>22</v>
      </c>
      <c r="B14" s="39"/>
      <c r="C14" s="40">
        <f>SUM(C9:C13)</f>
        <v>4400</v>
      </c>
      <c r="D14" s="41">
        <f>SUM(D9:D13)</f>
        <v>0</v>
      </c>
      <c r="E14" s="42">
        <f>SUM(E9:E13)</f>
        <v>4400</v>
      </c>
      <c r="F14" s="43"/>
      <c r="G14" s="44">
        <f>SUM(G10:G13)</f>
        <v>0</v>
      </c>
      <c r="H14" s="43"/>
      <c r="I14" s="44">
        <f>SUM(I10:I13)</f>
        <v>4000</v>
      </c>
      <c r="J14" s="43"/>
      <c r="K14" s="44">
        <f>SUM(K10:K13)</f>
        <v>0</v>
      </c>
      <c r="L14" s="43"/>
      <c r="M14" s="44">
        <f>SUM(M10:M13)</f>
        <v>400</v>
      </c>
      <c r="N14" s="43"/>
      <c r="O14" s="44">
        <f>SUM(O10:O13)</f>
        <v>0</v>
      </c>
      <c r="P14" s="43"/>
      <c r="Q14" s="44">
        <f>SUM(Q10:Q13)</f>
        <v>0</v>
      </c>
      <c r="R14" s="43"/>
      <c r="S14" s="44">
        <f>SUM(S10:S13)</f>
        <v>0</v>
      </c>
      <c r="T14" s="43"/>
      <c r="U14" s="44">
        <f>SUM(U10:U13)</f>
        <v>0</v>
      </c>
      <c r="V14" s="43"/>
      <c r="W14" s="44">
        <f>SUM(W10:W13)</f>
        <v>0</v>
      </c>
      <c r="X14" s="43"/>
      <c r="Y14" s="44">
        <f>SUM(Y10:Y13)</f>
        <v>0</v>
      </c>
      <c r="Z14" s="43"/>
      <c r="AA14" s="44">
        <f>SUM(AA10:AA13)</f>
        <v>0</v>
      </c>
      <c r="AB14" s="43"/>
      <c r="AC14" s="44">
        <f>SUM(AC10:AC13)</f>
        <v>0</v>
      </c>
      <c r="AD14" s="45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</row>
    <row r="15" spans="1:54" x14ac:dyDescent="0.25">
      <c r="A15" s="48"/>
      <c r="B15" s="48"/>
      <c r="C15" s="49"/>
      <c r="D15" s="50"/>
      <c r="E15" s="51"/>
      <c r="F15" s="52"/>
      <c r="G15" s="53"/>
      <c r="H15" s="52"/>
      <c r="I15" s="54"/>
      <c r="J15" s="52"/>
      <c r="K15" s="54"/>
      <c r="L15" s="52"/>
      <c r="M15" s="54"/>
      <c r="N15" s="52"/>
      <c r="O15" s="54"/>
      <c r="P15" s="52"/>
      <c r="Q15" s="54"/>
      <c r="R15" s="52"/>
      <c r="S15" s="54"/>
      <c r="T15" s="52"/>
      <c r="U15" s="54"/>
      <c r="V15" s="52"/>
      <c r="W15" s="54"/>
      <c r="X15" s="52"/>
      <c r="Y15" s="54"/>
      <c r="Z15" s="52"/>
      <c r="AA15" s="54"/>
      <c r="AB15" s="52"/>
      <c r="AC15" s="54"/>
    </row>
    <row r="16" spans="1:54" x14ac:dyDescent="0.25">
      <c r="A16" s="48"/>
      <c r="B16" s="48"/>
      <c r="C16" s="49"/>
      <c r="D16" s="55"/>
      <c r="E16" s="51"/>
      <c r="F16" s="56"/>
      <c r="G16" s="57"/>
      <c r="H16" s="56"/>
      <c r="I16" s="58"/>
      <c r="J16" s="56"/>
      <c r="K16" s="58"/>
      <c r="L16" s="56"/>
      <c r="M16" s="58"/>
      <c r="N16" s="56"/>
      <c r="O16" s="58"/>
      <c r="P16" s="56"/>
      <c r="Q16" s="58"/>
      <c r="R16" s="56"/>
      <c r="S16" s="58"/>
      <c r="T16" s="56"/>
      <c r="U16" s="58"/>
      <c r="V16" s="56"/>
      <c r="W16" s="58"/>
      <c r="X16" s="56"/>
      <c r="Y16" s="58"/>
      <c r="Z16" s="56"/>
      <c r="AA16" s="58"/>
      <c r="AB16" s="56"/>
      <c r="AC16" s="58"/>
    </row>
    <row r="17" spans="1:30" s="160" customFormat="1" ht="18.75" x14ac:dyDescent="0.3">
      <c r="A17" s="161" t="s">
        <v>39</v>
      </c>
      <c r="B17" s="162"/>
      <c r="C17" s="163"/>
      <c r="D17" s="164"/>
      <c r="E17" s="165"/>
      <c r="F17" s="166"/>
      <c r="G17" s="167"/>
      <c r="H17" s="166"/>
      <c r="I17" s="167"/>
      <c r="J17" s="166"/>
      <c r="K17" s="167"/>
      <c r="L17" s="166"/>
      <c r="M17" s="167"/>
      <c r="N17" s="166"/>
      <c r="O17" s="167"/>
      <c r="P17" s="166"/>
      <c r="Q17" s="167"/>
      <c r="R17" s="166"/>
      <c r="S17" s="167"/>
      <c r="T17" s="166"/>
      <c r="U17" s="167"/>
      <c r="V17" s="166"/>
      <c r="W17" s="167"/>
      <c r="X17" s="166"/>
      <c r="Y17" s="167"/>
      <c r="Z17" s="166"/>
      <c r="AA17" s="167"/>
      <c r="AB17" s="166"/>
      <c r="AC17" s="167"/>
      <c r="AD17" s="168"/>
    </row>
    <row r="18" spans="1:30" ht="15" customHeight="1" x14ac:dyDescent="0.25">
      <c r="A18" s="65" t="s">
        <v>23</v>
      </c>
      <c r="B18" s="66"/>
      <c r="C18" s="67"/>
      <c r="D18" s="68"/>
      <c r="E18" s="26"/>
      <c r="F18" s="30"/>
      <c r="G18" s="69"/>
      <c r="H18" s="32"/>
      <c r="I18" s="69"/>
      <c r="J18" s="32"/>
      <c r="K18" s="69"/>
      <c r="L18" s="32"/>
      <c r="M18" s="69"/>
      <c r="N18" s="32"/>
      <c r="O18" s="69"/>
      <c r="P18" s="32"/>
      <c r="Q18" s="69"/>
      <c r="R18" s="32"/>
      <c r="S18" s="69"/>
      <c r="T18" s="32"/>
      <c r="U18" s="69"/>
      <c r="V18" s="32"/>
      <c r="W18" s="69"/>
      <c r="X18" s="32"/>
      <c r="Y18" s="69"/>
      <c r="Z18" s="32"/>
      <c r="AA18" s="69"/>
      <c r="AB18" s="32"/>
      <c r="AC18" s="69"/>
      <c r="AD18" s="64"/>
    </row>
    <row r="19" spans="1:30" ht="15" customHeight="1" x14ac:dyDescent="0.25">
      <c r="A19" s="70" t="s">
        <v>40</v>
      </c>
      <c r="B19" s="66"/>
      <c r="C19" s="67">
        <v>750</v>
      </c>
      <c r="D19" s="68">
        <f>F19+H19+J19+L19+N19+P19+R19+T19+V19+X19+Z19+AB19</f>
        <v>0</v>
      </c>
      <c r="E19" s="26">
        <f>G19+I19+K19+M19+O19+Q19+S19+U19+W19++Y19+AA19+AC19</f>
        <v>750</v>
      </c>
      <c r="F19" s="30"/>
      <c r="G19" s="69"/>
      <c r="H19" s="30"/>
      <c r="I19" s="69"/>
      <c r="J19" s="30"/>
      <c r="K19" s="71">
        <f>C19</f>
        <v>750</v>
      </c>
      <c r="L19" s="32"/>
      <c r="M19" s="69"/>
      <c r="N19" s="32"/>
      <c r="O19" s="69"/>
      <c r="P19" s="32"/>
      <c r="Q19" s="69"/>
      <c r="R19" s="32"/>
      <c r="S19" s="69"/>
      <c r="T19" s="32"/>
      <c r="U19" s="69"/>
      <c r="V19" s="32"/>
      <c r="W19" s="69"/>
      <c r="X19" s="32"/>
      <c r="Y19" s="69"/>
      <c r="Z19" s="32"/>
      <c r="AA19" s="69"/>
      <c r="AB19" s="32"/>
      <c r="AC19" s="69"/>
      <c r="AD19" s="64"/>
    </row>
    <row r="20" spans="1:30" ht="15" customHeight="1" x14ac:dyDescent="0.25">
      <c r="A20" s="70" t="s">
        <v>41</v>
      </c>
      <c r="B20" s="66"/>
      <c r="C20" s="67">
        <v>750</v>
      </c>
      <c r="D20" s="68">
        <f>F20+H20+J20+L20+N20+P20+R20+T20+V20+X20+Z20+AB20</f>
        <v>0</v>
      </c>
      <c r="E20" s="26">
        <f>G20+I20+K20+M20+O20+Q20+S20+U20+W20++Y20+AA20+AC20</f>
        <v>750</v>
      </c>
      <c r="F20" s="30"/>
      <c r="G20" s="69"/>
      <c r="H20" s="30"/>
      <c r="I20" s="69"/>
      <c r="J20" s="30"/>
      <c r="K20" s="71"/>
      <c r="L20" s="32"/>
      <c r="M20" s="69">
        <f>C20</f>
        <v>750</v>
      </c>
      <c r="N20" s="32"/>
      <c r="O20" s="69"/>
      <c r="P20" s="32"/>
      <c r="Q20" s="69"/>
      <c r="R20" s="32"/>
      <c r="S20" s="69"/>
      <c r="T20" s="32"/>
      <c r="U20" s="69"/>
      <c r="V20" s="32"/>
      <c r="W20" s="69"/>
      <c r="X20" s="32"/>
      <c r="Y20" s="69"/>
      <c r="Z20" s="32"/>
      <c r="AA20" s="69"/>
      <c r="AB20" s="32"/>
      <c r="AC20" s="69"/>
      <c r="AD20" s="64"/>
    </row>
    <row r="21" spans="1:30" ht="15" customHeight="1" x14ac:dyDescent="0.25">
      <c r="A21" s="70" t="s">
        <v>42</v>
      </c>
      <c r="B21" s="66"/>
      <c r="C21" s="67">
        <v>600</v>
      </c>
      <c r="D21" s="68">
        <f>F21+H21+J21+L21+N21+P21+R21+T21+V21+X21+Z21+AB21</f>
        <v>0</v>
      </c>
      <c r="E21" s="26">
        <f>G21+I21+K21+M21+O21+Q21+S21+U21+W21++Y21+AA21+AC21</f>
        <v>600</v>
      </c>
      <c r="F21" s="30"/>
      <c r="G21" s="69"/>
      <c r="H21" s="30"/>
      <c r="I21" s="69"/>
      <c r="J21" s="30"/>
      <c r="K21" s="71"/>
      <c r="L21" s="32"/>
      <c r="M21" s="69">
        <f>C21</f>
        <v>600</v>
      </c>
      <c r="N21" s="32"/>
      <c r="O21" s="69"/>
      <c r="P21" s="32"/>
      <c r="Q21" s="69"/>
      <c r="R21" s="32"/>
      <c r="S21" s="69"/>
      <c r="T21" s="32"/>
      <c r="U21" s="69"/>
      <c r="V21" s="32"/>
      <c r="W21" s="69"/>
      <c r="X21" s="32"/>
      <c r="Y21" s="69"/>
      <c r="Z21" s="32"/>
      <c r="AA21" s="69"/>
      <c r="AB21" s="32"/>
      <c r="AC21" s="69"/>
      <c r="AD21" s="64"/>
    </row>
    <row r="22" spans="1:30" ht="15" customHeight="1" x14ac:dyDescent="0.25">
      <c r="A22" s="72"/>
      <c r="B22" s="66"/>
      <c r="C22" s="67"/>
      <c r="D22" s="68"/>
      <c r="E22" s="26"/>
      <c r="F22" s="30"/>
      <c r="G22" s="69"/>
      <c r="H22" s="32"/>
      <c r="I22" s="69"/>
      <c r="J22" s="32"/>
      <c r="K22" s="69"/>
      <c r="L22" s="32"/>
      <c r="M22" s="69"/>
      <c r="N22" s="32"/>
      <c r="O22" s="69"/>
      <c r="P22" s="32"/>
      <c r="Q22" s="69"/>
      <c r="R22" s="32"/>
      <c r="S22" s="69"/>
      <c r="T22" s="32"/>
      <c r="U22" s="69"/>
      <c r="V22" s="32"/>
      <c r="W22" s="69"/>
      <c r="X22" s="32"/>
      <c r="Y22" s="69"/>
      <c r="Z22" s="32"/>
      <c r="AA22" s="69"/>
      <c r="AB22" s="32"/>
      <c r="AC22" s="69"/>
      <c r="AD22" s="64"/>
    </row>
    <row r="23" spans="1:30" x14ac:dyDescent="0.25">
      <c r="A23" s="73" t="s">
        <v>24</v>
      </c>
      <c r="B23" s="74"/>
      <c r="C23" s="75">
        <f>SUM(C18:C22)</f>
        <v>2100</v>
      </c>
      <c r="D23" s="76">
        <f>SUM(D18:D22)</f>
        <v>0</v>
      </c>
      <c r="E23" s="90">
        <f>SUM(E19:E22)</f>
        <v>2100</v>
      </c>
      <c r="F23" s="78">
        <f t="shared" ref="F23:AC23" si="0">SUM(F18:F22)</f>
        <v>0</v>
      </c>
      <c r="G23" s="79">
        <f t="shared" si="0"/>
        <v>0</v>
      </c>
      <c r="H23" s="78">
        <f t="shared" si="0"/>
        <v>0</v>
      </c>
      <c r="I23" s="79">
        <f t="shared" si="0"/>
        <v>0</v>
      </c>
      <c r="J23" s="78">
        <f t="shared" si="0"/>
        <v>0</v>
      </c>
      <c r="K23" s="79">
        <f t="shared" si="0"/>
        <v>750</v>
      </c>
      <c r="L23" s="78">
        <f t="shared" si="0"/>
        <v>0</v>
      </c>
      <c r="M23" s="79">
        <f t="shared" si="0"/>
        <v>1350</v>
      </c>
      <c r="N23" s="78">
        <f t="shared" si="0"/>
        <v>0</v>
      </c>
      <c r="O23" s="79">
        <f t="shared" si="0"/>
        <v>0</v>
      </c>
      <c r="P23" s="78">
        <f t="shared" si="0"/>
        <v>0</v>
      </c>
      <c r="Q23" s="79">
        <f t="shared" si="0"/>
        <v>0</v>
      </c>
      <c r="R23" s="78">
        <f t="shared" si="0"/>
        <v>0</v>
      </c>
      <c r="S23" s="79">
        <f t="shared" si="0"/>
        <v>0</v>
      </c>
      <c r="T23" s="78">
        <f t="shared" si="0"/>
        <v>0</v>
      </c>
      <c r="U23" s="79">
        <f t="shared" si="0"/>
        <v>0</v>
      </c>
      <c r="V23" s="78">
        <f t="shared" si="0"/>
        <v>0</v>
      </c>
      <c r="W23" s="79">
        <f t="shared" si="0"/>
        <v>0</v>
      </c>
      <c r="X23" s="78">
        <f t="shared" si="0"/>
        <v>0</v>
      </c>
      <c r="Y23" s="79">
        <f t="shared" si="0"/>
        <v>0</v>
      </c>
      <c r="Z23" s="78">
        <f t="shared" si="0"/>
        <v>0</v>
      </c>
      <c r="AA23" s="79">
        <f t="shared" si="0"/>
        <v>0</v>
      </c>
      <c r="AB23" s="78">
        <f t="shared" si="0"/>
        <v>0</v>
      </c>
      <c r="AC23" s="79">
        <f t="shared" si="0"/>
        <v>0</v>
      </c>
      <c r="AD23" s="64"/>
    </row>
    <row r="24" spans="1:30" x14ac:dyDescent="0.25">
      <c r="A24" s="65" t="s">
        <v>25</v>
      </c>
      <c r="B24" s="81"/>
      <c r="C24" s="82"/>
      <c r="D24" s="68"/>
      <c r="E24" s="26"/>
      <c r="F24" s="83"/>
      <c r="G24" s="84"/>
      <c r="H24" s="83"/>
      <c r="I24" s="84"/>
      <c r="J24" s="83"/>
      <c r="K24" s="84"/>
      <c r="L24" s="83"/>
      <c r="M24" s="84"/>
      <c r="N24" s="83"/>
      <c r="O24" s="84"/>
      <c r="P24" s="83"/>
      <c r="Q24" s="84"/>
      <c r="R24" s="83"/>
      <c r="S24" s="84"/>
      <c r="T24" s="83"/>
      <c r="U24" s="84"/>
      <c r="V24" s="83"/>
      <c r="W24" s="84"/>
      <c r="X24" s="83"/>
      <c r="Y24" s="84"/>
      <c r="Z24" s="83"/>
      <c r="AA24" s="84"/>
      <c r="AB24" s="83"/>
      <c r="AC24" s="84"/>
      <c r="AD24" s="64"/>
    </row>
    <row r="25" spans="1:30" ht="15.75" x14ac:dyDescent="0.25">
      <c r="A25" s="85" t="s">
        <v>43</v>
      </c>
      <c r="C25" s="24">
        <v>250</v>
      </c>
      <c r="D25" s="29">
        <f t="shared" ref="D25:E25" si="1">F25+H25+J25+L25+N25+P25+R25+T25+V25++X25+Z25+AB25</f>
        <v>0</v>
      </c>
      <c r="E25" s="26">
        <f t="shared" si="1"/>
        <v>230</v>
      </c>
      <c r="F25" s="83"/>
      <c r="G25" s="84"/>
      <c r="H25" s="68"/>
      <c r="I25" s="86"/>
      <c r="J25" s="83"/>
      <c r="K25" s="84">
        <f>230</f>
        <v>230</v>
      </c>
      <c r="L25" s="83"/>
      <c r="M25" s="84"/>
      <c r="N25" s="83"/>
      <c r="O25" s="84"/>
      <c r="P25" s="83"/>
      <c r="Q25" s="84"/>
      <c r="R25" s="83"/>
      <c r="S25" s="84"/>
      <c r="T25" s="83"/>
      <c r="U25" s="84"/>
      <c r="V25" s="83"/>
      <c r="W25" s="84"/>
      <c r="X25" s="83"/>
      <c r="Y25" s="84"/>
      <c r="Z25" s="83"/>
      <c r="AA25" s="84"/>
      <c r="AB25" s="83"/>
      <c r="AC25" s="84"/>
      <c r="AD25" s="64"/>
    </row>
    <row r="26" spans="1:30" s="48" customFormat="1" x14ac:dyDescent="0.25">
      <c r="A26" s="87" t="s">
        <v>44</v>
      </c>
      <c r="B26" s="81"/>
      <c r="C26" s="82">
        <v>50</v>
      </c>
      <c r="D26" s="29">
        <f>F26+H26+J26+L26+N26+P26+R26+T26+V26++X26+Z26+AB26</f>
        <v>0</v>
      </c>
      <c r="E26" s="26">
        <f>G26+I26+K26+M26+O26+Q26+S26+U26+W26++Y26+AA26+AC26</f>
        <v>50</v>
      </c>
      <c r="F26" s="83"/>
      <c r="G26" s="84"/>
      <c r="H26" s="68"/>
      <c r="I26" s="88"/>
      <c r="J26" s="83"/>
      <c r="K26" s="84">
        <v>50</v>
      </c>
      <c r="L26" s="83"/>
      <c r="M26" s="84"/>
      <c r="N26" s="83"/>
      <c r="O26" s="84"/>
      <c r="P26" s="83"/>
      <c r="Q26" s="84"/>
      <c r="R26" s="83"/>
      <c r="S26" s="84"/>
      <c r="T26" s="83"/>
      <c r="U26" s="84"/>
      <c r="V26" s="83"/>
      <c r="W26" s="84"/>
      <c r="X26" s="83"/>
      <c r="Y26" s="84"/>
      <c r="Z26" s="83"/>
      <c r="AA26" s="84"/>
      <c r="AB26" s="83"/>
      <c r="AC26" s="84"/>
      <c r="AD26" s="9"/>
    </row>
    <row r="27" spans="1:30" ht="15.75" x14ac:dyDescent="0.25">
      <c r="A27" s="85" t="s">
        <v>45</v>
      </c>
      <c r="C27" s="24">
        <v>20</v>
      </c>
      <c r="D27" s="29">
        <f t="shared" ref="D27:E29" si="2">F27+H27+J27+L27+N27+P27+R27+T27+V27++X27+Z27+AB27</f>
        <v>0</v>
      </c>
      <c r="E27" s="26">
        <f t="shared" si="2"/>
        <v>15</v>
      </c>
      <c r="F27" s="83"/>
      <c r="G27" s="84"/>
      <c r="H27" s="68"/>
      <c r="I27" s="86"/>
      <c r="J27" s="83"/>
      <c r="K27" s="84">
        <v>15</v>
      </c>
      <c r="L27" s="83"/>
      <c r="M27" s="84"/>
      <c r="N27" s="83"/>
      <c r="O27" s="84"/>
      <c r="P27" s="83"/>
      <c r="Q27" s="84"/>
      <c r="R27" s="83"/>
      <c r="S27" s="84"/>
      <c r="T27" s="83"/>
      <c r="U27" s="84"/>
      <c r="V27" s="83"/>
      <c r="W27" s="84"/>
      <c r="X27" s="83"/>
      <c r="Y27" s="84"/>
      <c r="Z27" s="83"/>
      <c r="AA27" s="84"/>
      <c r="AB27" s="83"/>
      <c r="AC27" s="84"/>
      <c r="AD27" s="64"/>
    </row>
    <row r="28" spans="1:30" s="48" customFormat="1" x14ac:dyDescent="0.25">
      <c r="A28" s="89" t="s">
        <v>46</v>
      </c>
      <c r="B28" s="81"/>
      <c r="C28" s="82">
        <v>20</v>
      </c>
      <c r="D28" s="29">
        <f t="shared" si="2"/>
        <v>0</v>
      </c>
      <c r="E28" s="26">
        <f t="shared" si="2"/>
        <v>20</v>
      </c>
      <c r="F28" s="83"/>
      <c r="G28" s="84"/>
      <c r="H28" s="68"/>
      <c r="I28" s="88"/>
      <c r="J28" s="83"/>
      <c r="K28" s="84"/>
      <c r="L28" s="83"/>
      <c r="M28" s="84">
        <f>20</f>
        <v>20</v>
      </c>
      <c r="N28" s="83"/>
      <c r="O28" s="84"/>
      <c r="P28" s="83"/>
      <c r="Q28" s="84"/>
      <c r="R28" s="83"/>
      <c r="S28" s="84"/>
      <c r="T28" s="83"/>
      <c r="U28" s="84"/>
      <c r="V28" s="83"/>
      <c r="W28" s="84"/>
      <c r="X28" s="83"/>
      <c r="Y28" s="84"/>
      <c r="Z28" s="83"/>
      <c r="AA28" s="84"/>
      <c r="AB28" s="83"/>
      <c r="AC28" s="84"/>
      <c r="AD28" s="9"/>
    </row>
    <row r="29" spans="1:30" s="48" customFormat="1" x14ac:dyDescent="0.25">
      <c r="A29" s="89" t="s">
        <v>47</v>
      </c>
      <c r="B29" s="81" t="s">
        <v>48</v>
      </c>
      <c r="C29" s="82">
        <v>30</v>
      </c>
      <c r="D29" s="29">
        <f t="shared" si="2"/>
        <v>0</v>
      </c>
      <c r="E29" s="26">
        <f t="shared" si="2"/>
        <v>20</v>
      </c>
      <c r="F29" s="83"/>
      <c r="G29" s="84"/>
      <c r="H29" s="68"/>
      <c r="I29" s="88"/>
      <c r="J29" s="83"/>
      <c r="K29" s="84"/>
      <c r="L29" s="83"/>
      <c r="M29" s="84">
        <v>20</v>
      </c>
      <c r="N29" s="83"/>
      <c r="O29" s="84"/>
      <c r="P29" s="83"/>
      <c r="Q29" s="84"/>
      <c r="R29" s="83"/>
      <c r="S29" s="84"/>
      <c r="T29" s="83"/>
      <c r="U29" s="84"/>
      <c r="V29" s="83"/>
      <c r="W29" s="84"/>
      <c r="X29" s="83"/>
      <c r="Y29" s="84"/>
      <c r="Z29" s="83"/>
      <c r="AA29" s="84"/>
      <c r="AB29" s="83"/>
      <c r="AC29" s="84"/>
      <c r="AD29" s="9"/>
    </row>
    <row r="30" spans="1:30" s="48" customFormat="1" x14ac:dyDescent="0.25">
      <c r="A30" s="89"/>
      <c r="B30" s="81"/>
      <c r="C30" s="82"/>
      <c r="D30" s="29"/>
      <c r="E30" s="26"/>
      <c r="F30" s="83"/>
      <c r="G30" s="84"/>
      <c r="H30" s="68"/>
      <c r="I30" s="88"/>
      <c r="J30" s="83"/>
      <c r="K30" s="84"/>
      <c r="L30" s="83"/>
      <c r="M30" s="84"/>
      <c r="N30" s="83"/>
      <c r="O30" s="84"/>
      <c r="P30" s="83"/>
      <c r="Q30" s="84"/>
      <c r="R30" s="83"/>
      <c r="S30" s="84"/>
      <c r="T30" s="83"/>
      <c r="U30" s="84"/>
      <c r="V30" s="83"/>
      <c r="W30" s="84"/>
      <c r="X30" s="83"/>
      <c r="Y30" s="84"/>
      <c r="Z30" s="83"/>
      <c r="AA30" s="84"/>
      <c r="AB30" s="83"/>
      <c r="AC30" s="84"/>
      <c r="AD30" s="9"/>
    </row>
    <row r="31" spans="1:30" x14ac:dyDescent="0.25">
      <c r="A31" s="73" t="s">
        <v>26</v>
      </c>
      <c r="B31" s="74"/>
      <c r="C31" s="75">
        <f>SUM(C25:C30)</f>
        <v>370</v>
      </c>
      <c r="D31" s="76">
        <f t="shared" ref="D31:AC31" si="3">SUM(D24:D30)</f>
        <v>0</v>
      </c>
      <c r="E31" s="90">
        <f t="shared" si="3"/>
        <v>335</v>
      </c>
      <c r="F31" s="76">
        <f t="shared" si="3"/>
        <v>0</v>
      </c>
      <c r="G31" s="90">
        <f t="shared" si="3"/>
        <v>0</v>
      </c>
      <c r="H31" s="76">
        <f t="shared" si="3"/>
        <v>0</v>
      </c>
      <c r="I31" s="90">
        <f t="shared" si="3"/>
        <v>0</v>
      </c>
      <c r="J31" s="76">
        <f t="shared" si="3"/>
        <v>0</v>
      </c>
      <c r="K31" s="90">
        <f t="shared" si="3"/>
        <v>295</v>
      </c>
      <c r="L31" s="76">
        <f t="shared" si="3"/>
        <v>0</v>
      </c>
      <c r="M31" s="90">
        <f t="shared" si="3"/>
        <v>40</v>
      </c>
      <c r="N31" s="76">
        <f t="shared" si="3"/>
        <v>0</v>
      </c>
      <c r="O31" s="90">
        <f t="shared" si="3"/>
        <v>0</v>
      </c>
      <c r="P31" s="76">
        <f t="shared" si="3"/>
        <v>0</v>
      </c>
      <c r="Q31" s="90">
        <f t="shared" si="3"/>
        <v>0</v>
      </c>
      <c r="R31" s="76">
        <f t="shared" si="3"/>
        <v>0</v>
      </c>
      <c r="S31" s="90">
        <f t="shared" si="3"/>
        <v>0</v>
      </c>
      <c r="T31" s="76">
        <f t="shared" si="3"/>
        <v>0</v>
      </c>
      <c r="U31" s="90">
        <f t="shared" si="3"/>
        <v>0</v>
      </c>
      <c r="V31" s="76">
        <f t="shared" si="3"/>
        <v>0</v>
      </c>
      <c r="W31" s="90">
        <f t="shared" si="3"/>
        <v>0</v>
      </c>
      <c r="X31" s="76">
        <f t="shared" si="3"/>
        <v>0</v>
      </c>
      <c r="Y31" s="90">
        <f t="shared" si="3"/>
        <v>0</v>
      </c>
      <c r="Z31" s="76">
        <f t="shared" si="3"/>
        <v>0</v>
      </c>
      <c r="AA31" s="90">
        <f t="shared" si="3"/>
        <v>0</v>
      </c>
      <c r="AB31" s="76">
        <f t="shared" si="3"/>
        <v>0</v>
      </c>
      <c r="AC31" s="90">
        <f t="shared" si="3"/>
        <v>0</v>
      </c>
      <c r="AD31" s="64"/>
    </row>
    <row r="32" spans="1:30" x14ac:dyDescent="0.25">
      <c r="A32" s="65" t="s">
        <v>27</v>
      </c>
      <c r="B32" s="81"/>
      <c r="C32" s="82"/>
      <c r="D32" s="68"/>
      <c r="E32" s="26"/>
      <c r="F32" s="83"/>
      <c r="G32" s="84"/>
      <c r="H32" s="83"/>
      <c r="I32" s="84"/>
      <c r="J32" s="83"/>
      <c r="K32" s="84"/>
      <c r="L32" s="83"/>
      <c r="M32" s="84"/>
      <c r="N32" s="83"/>
      <c r="O32" s="84"/>
      <c r="P32" s="83"/>
      <c r="Q32" s="84"/>
      <c r="R32" s="83"/>
      <c r="S32" s="84"/>
      <c r="T32" s="83"/>
      <c r="U32" s="84"/>
      <c r="V32" s="83"/>
      <c r="W32" s="84"/>
      <c r="X32" s="83"/>
      <c r="Y32" s="84"/>
      <c r="Z32" s="83"/>
      <c r="AA32" s="84"/>
      <c r="AB32" s="83"/>
      <c r="AC32" s="84"/>
      <c r="AD32" s="64"/>
    </row>
    <row r="33" spans="1:30" ht="15.75" x14ac:dyDescent="0.25">
      <c r="A33" s="85" t="s">
        <v>49</v>
      </c>
      <c r="C33" s="24">
        <v>500</v>
      </c>
      <c r="D33" s="29">
        <f t="shared" ref="D33:E33" si="4">F33+H33+J33+L33+N33+P33+R33+T33+V33++X33+Z33+AB33</f>
        <v>0</v>
      </c>
      <c r="E33" s="26">
        <f t="shared" si="4"/>
        <v>500</v>
      </c>
      <c r="F33" s="83"/>
      <c r="G33" s="84"/>
      <c r="H33" s="68"/>
      <c r="I33" s="86">
        <f>C33</f>
        <v>500</v>
      </c>
      <c r="J33" s="83"/>
      <c r="K33" s="84"/>
      <c r="L33" s="83"/>
      <c r="M33" s="84"/>
      <c r="N33" s="83"/>
      <c r="O33" s="84"/>
      <c r="P33" s="83"/>
      <c r="Q33" s="84"/>
      <c r="R33" s="83"/>
      <c r="S33" s="84"/>
      <c r="T33" s="83"/>
      <c r="U33" s="84"/>
      <c r="V33" s="83"/>
      <c r="W33" s="84"/>
      <c r="X33" s="83"/>
      <c r="Y33" s="84"/>
      <c r="Z33" s="83"/>
      <c r="AA33" s="84"/>
      <c r="AB33" s="83"/>
      <c r="AC33" s="84"/>
      <c r="AD33" s="64"/>
    </row>
    <row r="34" spans="1:30" x14ac:dyDescent="0.25">
      <c r="A34" s="169" t="s">
        <v>28</v>
      </c>
      <c r="C34" s="24"/>
      <c r="D34" s="29"/>
      <c r="E34" s="26"/>
      <c r="F34" s="83"/>
      <c r="G34" s="84"/>
      <c r="H34" s="68"/>
      <c r="I34" s="86"/>
      <c r="J34" s="83"/>
      <c r="K34" s="84"/>
      <c r="L34" s="83"/>
      <c r="M34" s="84"/>
      <c r="N34" s="83"/>
      <c r="O34" s="84"/>
      <c r="P34" s="83"/>
      <c r="Q34" s="84"/>
      <c r="R34" s="83"/>
      <c r="S34" s="84"/>
      <c r="T34" s="83"/>
      <c r="U34" s="84"/>
      <c r="V34" s="83"/>
      <c r="W34" s="84"/>
      <c r="X34" s="83"/>
      <c r="Y34" s="84"/>
      <c r="Z34" s="83"/>
      <c r="AA34" s="84"/>
      <c r="AB34" s="83"/>
      <c r="AC34" s="84"/>
      <c r="AD34" s="64"/>
    </row>
    <row r="35" spans="1:30" ht="15.75" x14ac:dyDescent="0.25">
      <c r="A35" s="85" t="s">
        <v>50</v>
      </c>
      <c r="C35" s="24">
        <v>50</v>
      </c>
      <c r="D35" s="29">
        <f t="shared" ref="D35:E36" si="5">F35+H35+J35+L35+N35+P35+R35+T35+V35++X35+Z35+AB35</f>
        <v>0</v>
      </c>
      <c r="E35" s="26">
        <f t="shared" si="5"/>
        <v>50</v>
      </c>
      <c r="F35" s="83"/>
      <c r="G35" s="84"/>
      <c r="H35" s="68"/>
      <c r="I35" s="86">
        <v>25</v>
      </c>
      <c r="J35" s="83"/>
      <c r="K35" s="84">
        <v>25</v>
      </c>
      <c r="L35" s="83"/>
      <c r="M35" s="84"/>
      <c r="N35" s="83"/>
      <c r="O35" s="84"/>
      <c r="P35" s="83"/>
      <c r="Q35" s="84"/>
      <c r="R35" s="83"/>
      <c r="S35" s="84"/>
      <c r="T35" s="83"/>
      <c r="U35" s="84"/>
      <c r="V35" s="83"/>
      <c r="W35" s="84"/>
      <c r="X35" s="83"/>
      <c r="Y35" s="84"/>
      <c r="Z35" s="83"/>
      <c r="AA35" s="84"/>
      <c r="AB35" s="83"/>
      <c r="AC35" s="84"/>
      <c r="AD35" s="64"/>
    </row>
    <row r="36" spans="1:30" ht="15.75" x14ac:dyDescent="0.25">
      <c r="A36" s="85" t="s">
        <v>51</v>
      </c>
      <c r="C36" s="24">
        <v>0</v>
      </c>
      <c r="D36" s="29">
        <f t="shared" si="5"/>
        <v>0</v>
      </c>
      <c r="E36" s="26">
        <f t="shared" si="5"/>
        <v>0</v>
      </c>
      <c r="F36" s="83"/>
      <c r="G36" s="84"/>
      <c r="H36" s="68"/>
      <c r="I36" s="86"/>
      <c r="J36" s="83"/>
      <c r="K36" s="84"/>
      <c r="L36" s="83"/>
      <c r="M36" s="84"/>
      <c r="N36" s="83"/>
      <c r="O36" s="84"/>
      <c r="P36" s="83"/>
      <c r="Q36" s="84"/>
      <c r="R36" s="83"/>
      <c r="S36" s="84"/>
      <c r="T36" s="83"/>
      <c r="U36" s="84"/>
      <c r="V36" s="83"/>
      <c r="W36" s="84"/>
      <c r="X36" s="83"/>
      <c r="Y36" s="84"/>
      <c r="Z36" s="83"/>
      <c r="AA36" s="84"/>
      <c r="AB36" s="83"/>
      <c r="AC36" s="84"/>
      <c r="AD36" s="64"/>
    </row>
    <row r="37" spans="1:30" s="48" customFormat="1" x14ac:dyDescent="0.25">
      <c r="A37" s="146" t="s">
        <v>29</v>
      </c>
      <c r="B37" s="81"/>
      <c r="C37" s="82"/>
      <c r="D37" s="29"/>
      <c r="E37" s="26"/>
      <c r="F37" s="83"/>
      <c r="G37" s="84"/>
      <c r="H37" s="68"/>
      <c r="I37" s="88"/>
      <c r="J37" s="83"/>
      <c r="K37" s="84"/>
      <c r="L37" s="83"/>
      <c r="M37" s="84"/>
      <c r="N37" s="83"/>
      <c r="O37" s="84"/>
      <c r="P37" s="83"/>
      <c r="Q37" s="84"/>
      <c r="R37" s="83"/>
      <c r="S37" s="84"/>
      <c r="T37" s="83"/>
      <c r="U37" s="84"/>
      <c r="V37" s="83"/>
      <c r="W37" s="84"/>
      <c r="X37" s="83"/>
      <c r="Y37" s="84"/>
      <c r="Z37" s="83"/>
      <c r="AA37" s="84"/>
      <c r="AB37" s="83"/>
      <c r="AC37" s="84"/>
      <c r="AD37" s="9"/>
    </row>
    <row r="38" spans="1:30" s="48" customFormat="1" x14ac:dyDescent="0.25">
      <c r="A38" s="87" t="s">
        <v>52</v>
      </c>
      <c r="B38" s="81" t="s">
        <v>53</v>
      </c>
      <c r="C38" s="82">
        <v>15</v>
      </c>
      <c r="D38" s="29">
        <f t="shared" ref="D38:E40" si="6">F38+H38+J38+L38+N38+P38+R38+T38+V38++X38+Z38+AB38</f>
        <v>0</v>
      </c>
      <c r="E38" s="26">
        <f t="shared" si="6"/>
        <v>15</v>
      </c>
      <c r="F38" s="83"/>
      <c r="G38" s="84"/>
      <c r="H38" s="68"/>
      <c r="I38" s="88"/>
      <c r="J38" s="83"/>
      <c r="K38" s="84"/>
      <c r="L38" s="83"/>
      <c r="M38" s="84">
        <v>15</v>
      </c>
      <c r="N38" s="83"/>
      <c r="O38" s="84"/>
      <c r="P38" s="83"/>
      <c r="Q38" s="84"/>
      <c r="R38" s="83"/>
      <c r="S38" s="84"/>
      <c r="T38" s="83"/>
      <c r="U38" s="84"/>
      <c r="V38" s="83"/>
      <c r="W38" s="84"/>
      <c r="X38" s="83"/>
      <c r="Y38" s="84"/>
      <c r="Z38" s="83"/>
      <c r="AA38" s="84"/>
      <c r="AB38" s="83"/>
      <c r="AC38" s="84"/>
      <c r="AD38" s="9"/>
    </row>
    <row r="39" spans="1:30" s="48" customFormat="1" x14ac:dyDescent="0.25">
      <c r="A39" s="87" t="s">
        <v>54</v>
      </c>
      <c r="B39" s="81" t="s">
        <v>53</v>
      </c>
      <c r="C39" s="82">
        <v>15</v>
      </c>
      <c r="D39" s="29">
        <f t="shared" si="6"/>
        <v>0</v>
      </c>
      <c r="E39" s="26">
        <f t="shared" si="6"/>
        <v>15</v>
      </c>
      <c r="F39" s="83"/>
      <c r="G39" s="84"/>
      <c r="H39" s="68"/>
      <c r="I39" s="88"/>
      <c r="J39" s="83"/>
      <c r="K39" s="84"/>
      <c r="L39" s="83"/>
      <c r="M39" s="84">
        <v>15</v>
      </c>
      <c r="N39" s="83"/>
      <c r="O39" s="84"/>
      <c r="P39" s="83"/>
      <c r="Q39" s="84"/>
      <c r="R39" s="83"/>
      <c r="S39" s="84"/>
      <c r="T39" s="83"/>
      <c r="U39" s="84"/>
      <c r="V39" s="83"/>
      <c r="W39" s="84"/>
      <c r="X39" s="83"/>
      <c r="Y39" s="84"/>
      <c r="Z39" s="83"/>
      <c r="AA39" s="84"/>
      <c r="AB39" s="83"/>
      <c r="AC39" s="84"/>
      <c r="AD39" s="9"/>
    </row>
    <row r="40" spans="1:30" s="48" customFormat="1" x14ac:dyDescent="0.25">
      <c r="A40" s="87" t="s">
        <v>55</v>
      </c>
      <c r="B40" s="81"/>
      <c r="C40" s="82">
        <v>100</v>
      </c>
      <c r="D40" s="29">
        <f t="shared" si="6"/>
        <v>0</v>
      </c>
      <c r="E40" s="26">
        <f t="shared" si="6"/>
        <v>100</v>
      </c>
      <c r="F40" s="83"/>
      <c r="G40" s="84"/>
      <c r="H40" s="68"/>
      <c r="I40" s="88"/>
      <c r="J40" s="83"/>
      <c r="K40" s="84">
        <v>50</v>
      </c>
      <c r="L40" s="83"/>
      <c r="M40" s="84">
        <v>50</v>
      </c>
      <c r="N40" s="83"/>
      <c r="O40" s="84"/>
      <c r="P40" s="83"/>
      <c r="Q40" s="84"/>
      <c r="R40" s="83"/>
      <c r="S40" s="84"/>
      <c r="T40" s="83"/>
      <c r="U40" s="84"/>
      <c r="V40" s="83"/>
      <c r="W40" s="84"/>
      <c r="X40" s="83"/>
      <c r="Y40" s="84"/>
      <c r="Z40" s="83"/>
      <c r="AA40" s="84"/>
      <c r="AB40" s="83"/>
      <c r="AC40" s="84"/>
      <c r="AD40" s="9"/>
    </row>
    <row r="41" spans="1:30" s="48" customFormat="1" x14ac:dyDescent="0.25">
      <c r="A41" s="87"/>
      <c r="B41" s="81"/>
      <c r="C41" s="82"/>
      <c r="D41" s="29"/>
      <c r="E41" s="26"/>
      <c r="F41" s="83"/>
      <c r="G41" s="84"/>
      <c r="H41" s="68"/>
      <c r="I41" s="88"/>
      <c r="J41" s="83"/>
      <c r="K41" s="84"/>
      <c r="L41" s="83"/>
      <c r="M41" s="84"/>
      <c r="N41" s="83"/>
      <c r="O41" s="84"/>
      <c r="P41" s="83"/>
      <c r="Q41" s="84"/>
      <c r="R41" s="83"/>
      <c r="S41" s="84"/>
      <c r="T41" s="83"/>
      <c r="U41" s="84"/>
      <c r="V41" s="83"/>
      <c r="W41" s="84"/>
      <c r="X41" s="83"/>
      <c r="Y41" s="84"/>
      <c r="Z41" s="83"/>
      <c r="AA41" s="84"/>
      <c r="AB41" s="83"/>
      <c r="AC41" s="84"/>
      <c r="AD41" s="9"/>
    </row>
    <row r="42" spans="1:30" x14ac:dyDescent="0.25">
      <c r="A42" s="89" t="s">
        <v>30</v>
      </c>
      <c r="B42" s="81" t="s">
        <v>56</v>
      </c>
      <c r="C42" s="91">
        <v>100</v>
      </c>
      <c r="D42" s="29">
        <f t="shared" ref="D42:E42" si="7">F42+H42+J42+L42+N42+P42+R42+T42+V42++X42+Z42+AB42</f>
        <v>0</v>
      </c>
      <c r="E42" s="26">
        <f t="shared" si="7"/>
        <v>50</v>
      </c>
      <c r="F42" s="68"/>
      <c r="G42" s="88"/>
      <c r="H42" s="68"/>
      <c r="I42" s="88"/>
      <c r="J42" s="68"/>
      <c r="K42" s="88"/>
      <c r="L42" s="83"/>
      <c r="M42" s="84">
        <v>50</v>
      </c>
      <c r="N42" s="83"/>
      <c r="O42" s="84"/>
      <c r="P42" s="83"/>
      <c r="Q42" s="84"/>
      <c r="R42" s="83"/>
      <c r="S42" s="84"/>
      <c r="T42" s="83"/>
      <c r="U42" s="84"/>
      <c r="V42" s="83"/>
      <c r="W42" s="84"/>
      <c r="X42" s="83"/>
      <c r="Y42" s="84"/>
      <c r="Z42" s="83"/>
      <c r="AA42" s="84"/>
      <c r="AB42" s="83"/>
      <c r="AC42" s="84"/>
      <c r="AD42" s="64"/>
    </row>
    <row r="43" spans="1:30" s="48" customFormat="1" x14ac:dyDescent="0.25">
      <c r="A43" s="89"/>
      <c r="B43" s="81"/>
      <c r="C43" s="82"/>
      <c r="D43" s="29"/>
      <c r="E43" s="26"/>
      <c r="F43" s="83"/>
      <c r="G43" s="84"/>
      <c r="H43" s="68"/>
      <c r="I43" s="88"/>
      <c r="J43" s="83"/>
      <c r="K43" s="84"/>
      <c r="L43" s="83"/>
      <c r="M43" s="84"/>
      <c r="N43" s="83"/>
      <c r="O43" s="84"/>
      <c r="P43" s="83"/>
      <c r="Q43" s="84"/>
      <c r="R43" s="83"/>
      <c r="S43" s="84"/>
      <c r="T43" s="83"/>
      <c r="U43" s="84"/>
      <c r="V43" s="83"/>
      <c r="W43" s="84"/>
      <c r="X43" s="83"/>
      <c r="Y43" s="84"/>
      <c r="Z43" s="83"/>
      <c r="AA43" s="84"/>
      <c r="AB43" s="83"/>
      <c r="AC43" s="84"/>
      <c r="AD43" s="9"/>
    </row>
    <row r="44" spans="1:30" x14ac:dyDescent="0.25">
      <c r="A44" s="73" t="s">
        <v>31</v>
      </c>
      <c r="B44" s="74"/>
      <c r="C44" s="75">
        <f>SUM(C33:C43)</f>
        <v>780</v>
      </c>
      <c r="D44" s="76">
        <f>SUM(D33:D43)</f>
        <v>0</v>
      </c>
      <c r="E44" s="90">
        <f>SUM(E32:E43)</f>
        <v>730</v>
      </c>
      <c r="F44" s="76">
        <f t="shared" ref="F44:K44" si="8">SUM(F33:F43)</f>
        <v>0</v>
      </c>
      <c r="G44" s="90">
        <f t="shared" si="8"/>
        <v>0</v>
      </c>
      <c r="H44" s="76">
        <f t="shared" si="8"/>
        <v>0</v>
      </c>
      <c r="I44" s="90">
        <f t="shared" si="8"/>
        <v>525</v>
      </c>
      <c r="J44" s="76">
        <f t="shared" si="8"/>
        <v>0</v>
      </c>
      <c r="K44" s="90">
        <f t="shared" si="8"/>
        <v>75</v>
      </c>
      <c r="L44" s="78">
        <f>SUM(L32:L40)</f>
        <v>0</v>
      </c>
      <c r="M44" s="79">
        <f>SUM(M32:M42)</f>
        <v>130</v>
      </c>
      <c r="N44" s="78">
        <f t="shared" ref="N44:AC44" si="9">SUM(N23:N40)</f>
        <v>0</v>
      </c>
      <c r="O44" s="79">
        <f t="shared" si="9"/>
        <v>0</v>
      </c>
      <c r="P44" s="78">
        <f t="shared" si="9"/>
        <v>0</v>
      </c>
      <c r="Q44" s="79">
        <f t="shared" si="9"/>
        <v>0</v>
      </c>
      <c r="R44" s="78">
        <f t="shared" si="9"/>
        <v>0</v>
      </c>
      <c r="S44" s="79">
        <f t="shared" si="9"/>
        <v>0</v>
      </c>
      <c r="T44" s="78">
        <f t="shared" si="9"/>
        <v>0</v>
      </c>
      <c r="U44" s="79">
        <f t="shared" si="9"/>
        <v>0</v>
      </c>
      <c r="V44" s="78">
        <f t="shared" si="9"/>
        <v>0</v>
      </c>
      <c r="W44" s="79">
        <f t="shared" si="9"/>
        <v>0</v>
      </c>
      <c r="X44" s="78">
        <f t="shared" si="9"/>
        <v>0</v>
      </c>
      <c r="Y44" s="79">
        <f t="shared" si="9"/>
        <v>0</v>
      </c>
      <c r="Z44" s="78">
        <f t="shared" si="9"/>
        <v>0</v>
      </c>
      <c r="AA44" s="79">
        <f t="shared" si="9"/>
        <v>0</v>
      </c>
      <c r="AB44" s="78">
        <f t="shared" si="9"/>
        <v>0</v>
      </c>
      <c r="AC44" s="79">
        <f t="shared" si="9"/>
        <v>0</v>
      </c>
      <c r="AD44" s="64"/>
    </row>
    <row r="45" spans="1:30" x14ac:dyDescent="0.25">
      <c r="A45" s="89"/>
      <c r="B45" s="81"/>
      <c r="C45" s="91"/>
      <c r="D45" s="68"/>
      <c r="E45" s="88"/>
      <c r="F45" s="68"/>
      <c r="G45" s="88"/>
      <c r="H45" s="68"/>
      <c r="I45" s="88"/>
      <c r="J45" s="68"/>
      <c r="K45" s="88"/>
      <c r="L45" s="83"/>
      <c r="M45" s="84"/>
      <c r="N45" s="83"/>
      <c r="O45" s="84"/>
      <c r="P45" s="83"/>
      <c r="Q45" s="84"/>
      <c r="R45" s="83"/>
      <c r="S45" s="84"/>
      <c r="T45" s="83"/>
      <c r="U45" s="84"/>
      <c r="V45" s="83"/>
      <c r="W45" s="84"/>
      <c r="X45" s="83"/>
      <c r="Y45" s="84"/>
      <c r="Z45" s="83"/>
      <c r="AA45" s="84"/>
      <c r="AB45" s="83"/>
      <c r="AC45" s="84"/>
      <c r="AD45" s="64"/>
    </row>
    <row r="46" spans="1:30" x14ac:dyDescent="0.25">
      <c r="A46" s="89" t="s">
        <v>57</v>
      </c>
      <c r="B46" s="81"/>
      <c r="C46" s="91">
        <v>1150</v>
      </c>
      <c r="D46" s="29">
        <f t="shared" ref="D46" si="10">F46+H46+J46+L46+N46+P46+R46+T46+V46++X46+Z46+AB46</f>
        <v>1150</v>
      </c>
      <c r="E46" s="26">
        <f t="shared" ref="E46" si="11">G46+I46+K46+M46+O46+Q46+S46+U46+W46++Y46+AA46+AC46</f>
        <v>1150</v>
      </c>
      <c r="F46" s="68"/>
      <c r="G46" s="88"/>
      <c r="H46" s="68"/>
      <c r="I46" s="88"/>
      <c r="J46" s="68"/>
      <c r="K46" s="88"/>
      <c r="L46" s="83">
        <f>C46</f>
        <v>1150</v>
      </c>
      <c r="M46" s="84">
        <f>C46</f>
        <v>1150</v>
      </c>
      <c r="N46" s="83"/>
      <c r="O46" s="84"/>
      <c r="P46" s="83"/>
      <c r="Q46" s="84"/>
      <c r="R46" s="83"/>
      <c r="S46" s="84"/>
      <c r="T46" s="83"/>
      <c r="U46" s="84"/>
      <c r="V46" s="83"/>
      <c r="W46" s="84"/>
      <c r="X46" s="83"/>
      <c r="Y46" s="84"/>
      <c r="Z46" s="83"/>
      <c r="AA46" s="84"/>
      <c r="AB46" s="83"/>
      <c r="AC46" s="84"/>
      <c r="AD46" s="64"/>
    </row>
    <row r="47" spans="1:30" x14ac:dyDescent="0.25">
      <c r="A47" s="89"/>
      <c r="B47" s="81"/>
      <c r="C47" s="91"/>
      <c r="D47" s="68"/>
      <c r="E47" s="88"/>
      <c r="F47" s="68"/>
      <c r="G47" s="88"/>
      <c r="H47" s="68"/>
      <c r="I47" s="88"/>
      <c r="J47" s="68"/>
      <c r="K47" s="88"/>
      <c r="L47" s="83"/>
      <c r="M47" s="84"/>
      <c r="N47" s="83"/>
      <c r="O47" s="84"/>
      <c r="P47" s="83"/>
      <c r="Q47" s="84"/>
      <c r="R47" s="83"/>
      <c r="S47" s="84"/>
      <c r="T47" s="83"/>
      <c r="U47" s="84"/>
      <c r="V47" s="83"/>
      <c r="W47" s="84"/>
      <c r="X47" s="83"/>
      <c r="Y47" s="84"/>
      <c r="Z47" s="83"/>
      <c r="AA47" s="84"/>
      <c r="AB47" s="83"/>
      <c r="AC47" s="84"/>
      <c r="AD47" s="64"/>
    </row>
    <row r="48" spans="1:30" s="97" customFormat="1" ht="26.1" customHeight="1" x14ac:dyDescent="0.25">
      <c r="A48" s="92" t="s">
        <v>33</v>
      </c>
      <c r="B48" s="92"/>
      <c r="C48" s="93">
        <f>C23+C31+C44+C46</f>
        <v>4400</v>
      </c>
      <c r="D48" s="94">
        <f>D23+D31+D44+D46</f>
        <v>1150</v>
      </c>
      <c r="E48" s="95">
        <f>E23+E31+E44+E46</f>
        <v>4315</v>
      </c>
      <c r="F48" s="147">
        <f t="shared" ref="F48:AC48" si="12">F23+F31+F44</f>
        <v>0</v>
      </c>
      <c r="G48" s="148">
        <f t="shared" si="12"/>
        <v>0</v>
      </c>
      <c r="H48" s="147">
        <f t="shared" si="12"/>
        <v>0</v>
      </c>
      <c r="I48" s="148">
        <f t="shared" si="12"/>
        <v>525</v>
      </c>
      <c r="J48" s="147">
        <f t="shared" si="12"/>
        <v>0</v>
      </c>
      <c r="K48" s="148">
        <f t="shared" si="12"/>
        <v>1120</v>
      </c>
      <c r="L48" s="147">
        <f t="shared" si="12"/>
        <v>0</v>
      </c>
      <c r="M48" s="148">
        <f>M23+M31+M44+M46</f>
        <v>2670</v>
      </c>
      <c r="N48" s="147">
        <f t="shared" si="12"/>
        <v>0</v>
      </c>
      <c r="O48" s="148">
        <f t="shared" si="12"/>
        <v>0</v>
      </c>
      <c r="P48" s="147">
        <f t="shared" si="12"/>
        <v>0</v>
      </c>
      <c r="Q48" s="148">
        <f t="shared" si="12"/>
        <v>0</v>
      </c>
      <c r="R48" s="147">
        <f t="shared" si="12"/>
        <v>0</v>
      </c>
      <c r="S48" s="148">
        <f t="shared" si="12"/>
        <v>0</v>
      </c>
      <c r="T48" s="147">
        <f t="shared" si="12"/>
        <v>0</v>
      </c>
      <c r="U48" s="148">
        <f t="shared" si="12"/>
        <v>0</v>
      </c>
      <c r="V48" s="147">
        <f t="shared" si="12"/>
        <v>0</v>
      </c>
      <c r="W48" s="148">
        <f t="shared" si="12"/>
        <v>0</v>
      </c>
      <c r="X48" s="147">
        <f t="shared" si="12"/>
        <v>0</v>
      </c>
      <c r="Y48" s="148">
        <f t="shared" si="12"/>
        <v>0</v>
      </c>
      <c r="Z48" s="147">
        <f t="shared" si="12"/>
        <v>0</v>
      </c>
      <c r="AA48" s="148">
        <f t="shared" si="12"/>
        <v>0</v>
      </c>
      <c r="AB48" s="147">
        <f t="shared" si="12"/>
        <v>0</v>
      </c>
      <c r="AC48" s="148">
        <f t="shared" si="12"/>
        <v>0</v>
      </c>
      <c r="AD48" s="96"/>
    </row>
    <row r="49" spans="1:31" s="120" customFormat="1" ht="32.1" customHeight="1" x14ac:dyDescent="0.25">
      <c r="A49" s="121"/>
      <c r="B49" s="107" t="s">
        <v>34</v>
      </c>
      <c r="C49" s="109">
        <f>C14-C48</f>
        <v>0</v>
      </c>
      <c r="D49" s="110"/>
      <c r="E49" s="111"/>
      <c r="F49" s="112"/>
      <c r="G49" s="113">
        <f>G14-G48</f>
        <v>0</v>
      </c>
      <c r="H49" s="114"/>
      <c r="I49" s="113">
        <f>I14-I48</f>
        <v>3475</v>
      </c>
      <c r="J49" s="115"/>
      <c r="K49" s="116">
        <f>I49+K14-K48</f>
        <v>2355</v>
      </c>
      <c r="L49" s="112"/>
      <c r="M49" s="113">
        <f>K49+M14-M48</f>
        <v>85</v>
      </c>
      <c r="N49" s="117"/>
      <c r="O49" s="113"/>
      <c r="P49" s="117"/>
      <c r="Q49" s="113"/>
      <c r="R49" s="117"/>
      <c r="S49" s="113">
        <f>S14-S48</f>
        <v>0</v>
      </c>
      <c r="T49" s="118"/>
      <c r="U49" s="113">
        <f>U14-U48</f>
        <v>0</v>
      </c>
      <c r="V49" s="118"/>
      <c r="W49" s="113">
        <f>W14-W48</f>
        <v>0</v>
      </c>
      <c r="X49" s="118"/>
      <c r="Y49" s="113">
        <f>Y14-Y48</f>
        <v>0</v>
      </c>
      <c r="Z49" s="118"/>
      <c r="AA49" s="113">
        <f>AA14-AA48</f>
        <v>0</v>
      </c>
      <c r="AB49" s="118"/>
      <c r="AC49" s="113">
        <f>AC14-AC48</f>
        <v>0</v>
      </c>
      <c r="AD49" s="119"/>
      <c r="AE49" s="120" t="s">
        <v>58</v>
      </c>
    </row>
    <row r="50" spans="1:31" s="120" customFormat="1" ht="32.1" customHeight="1" x14ac:dyDescent="0.25">
      <c r="A50" s="121"/>
      <c r="B50" s="122"/>
      <c r="C50" s="123"/>
      <c r="D50" s="110"/>
      <c r="E50" s="111"/>
      <c r="F50" s="112"/>
      <c r="G50" s="124"/>
      <c r="H50" s="125"/>
      <c r="I50" s="124"/>
      <c r="J50" s="115"/>
      <c r="K50" s="124"/>
      <c r="L50" s="112"/>
      <c r="M50" s="124"/>
      <c r="N50" s="117"/>
      <c r="O50" s="124"/>
      <c r="P50" s="117"/>
      <c r="Q50" s="124"/>
      <c r="R50" s="117"/>
      <c r="S50" s="124"/>
      <c r="T50" s="118"/>
      <c r="U50" s="124"/>
      <c r="V50" s="118"/>
      <c r="W50" s="124"/>
      <c r="X50" s="118"/>
      <c r="Y50" s="124"/>
      <c r="Z50" s="118"/>
      <c r="AA50" s="124"/>
      <c r="AB50" s="118"/>
      <c r="AC50" s="124"/>
      <c r="AD50" s="119"/>
    </row>
    <row r="51" spans="1:31" x14ac:dyDescent="0.25">
      <c r="A51" s="11"/>
    </row>
    <row r="56" spans="1:31" x14ac:dyDescent="0.25">
      <c r="A56" s="48"/>
      <c r="B56" s="48"/>
      <c r="C56" s="105"/>
      <c r="D56" s="129"/>
    </row>
    <row r="58" spans="1:31" s="48" customFormat="1" x14ac:dyDescent="0.25">
      <c r="A58" s="11"/>
      <c r="B58" s="10"/>
      <c r="C58" s="126"/>
      <c r="D58" s="127"/>
      <c r="E58" s="128"/>
      <c r="F58" s="6"/>
      <c r="G58" s="7"/>
      <c r="H58" s="6"/>
      <c r="I58" s="7"/>
      <c r="J58" s="6"/>
      <c r="K58" s="7"/>
      <c r="L58" s="6"/>
      <c r="M58" s="7"/>
      <c r="N58" s="6"/>
      <c r="O58" s="7"/>
      <c r="P58" s="6"/>
      <c r="Q58" s="7"/>
      <c r="R58" s="6"/>
      <c r="S58" s="7"/>
      <c r="T58" s="6"/>
      <c r="U58" s="7"/>
      <c r="V58" s="6"/>
      <c r="W58" s="7"/>
      <c r="X58" s="6"/>
      <c r="Y58" s="7"/>
      <c r="Z58" s="6"/>
      <c r="AA58" s="7"/>
      <c r="AB58" s="6"/>
      <c r="AC58" s="7"/>
      <c r="AD58" s="9"/>
    </row>
    <row r="61" spans="1:31" x14ac:dyDescent="0.25">
      <c r="AD61" s="130"/>
    </row>
    <row r="62" spans="1:31" x14ac:dyDescent="0.25">
      <c r="A62" s="48"/>
      <c r="B62" s="48"/>
      <c r="C62" s="105"/>
      <c r="D62" s="129"/>
      <c r="E62" s="131"/>
      <c r="F62" s="101"/>
      <c r="G62" s="102"/>
      <c r="H62" s="103"/>
      <c r="I62" s="104"/>
      <c r="J62" s="101"/>
      <c r="K62" s="105"/>
      <c r="L62" s="106"/>
      <c r="M62" s="105"/>
      <c r="N62" s="106"/>
      <c r="O62" s="105"/>
      <c r="P62" s="106"/>
      <c r="Q62" s="105"/>
      <c r="R62" s="106"/>
      <c r="S62" s="105"/>
      <c r="T62" s="106"/>
      <c r="U62" s="105"/>
      <c r="V62" s="106"/>
      <c r="W62" s="105"/>
      <c r="X62" s="106"/>
      <c r="Y62" s="105"/>
      <c r="Z62" s="106"/>
      <c r="AA62" s="105"/>
      <c r="AB62" s="106"/>
      <c r="AC62" s="105"/>
    </row>
    <row r="64" spans="1:31" x14ac:dyDescent="0.25">
      <c r="A64" s="11"/>
    </row>
    <row r="65" spans="1:54" s="128" customFormat="1" x14ac:dyDescent="0.25">
      <c r="A65" s="10"/>
      <c r="B65" s="10"/>
      <c r="C65" s="126"/>
      <c r="D65" s="127"/>
      <c r="F65" s="6"/>
      <c r="G65" s="7"/>
      <c r="H65" s="6"/>
      <c r="I65" s="7"/>
      <c r="J65" s="6"/>
      <c r="K65" s="7"/>
      <c r="L65" s="6"/>
      <c r="M65" s="7"/>
      <c r="N65" s="6"/>
      <c r="O65" s="7"/>
      <c r="P65" s="6"/>
      <c r="Q65" s="7"/>
      <c r="R65" s="6"/>
      <c r="S65" s="7"/>
      <c r="T65" s="6"/>
      <c r="U65" s="7"/>
      <c r="V65" s="6"/>
      <c r="W65" s="7"/>
      <c r="X65" s="6"/>
      <c r="Y65" s="7"/>
      <c r="Z65" s="6"/>
      <c r="AA65" s="7"/>
      <c r="AB65" s="6"/>
      <c r="AC65" s="7"/>
      <c r="AD65" s="9"/>
      <c r="AE65" s="10"/>
      <c r="AF65" s="10"/>
      <c r="AG65" s="10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</row>
    <row r="66" spans="1:54" s="128" customFormat="1" x14ac:dyDescent="0.25">
      <c r="A66" s="10"/>
      <c r="B66" s="10"/>
      <c r="C66" s="126"/>
      <c r="D66" s="127"/>
      <c r="F66" s="6"/>
      <c r="G66" s="7"/>
      <c r="H66" s="6"/>
      <c r="I66" s="7"/>
      <c r="J66" s="6"/>
      <c r="K66" s="7"/>
      <c r="L66" s="6"/>
      <c r="M66" s="7"/>
      <c r="N66" s="6"/>
      <c r="O66" s="7"/>
      <c r="P66" s="6"/>
      <c r="Q66" s="7"/>
      <c r="R66" s="6"/>
      <c r="S66" s="7"/>
      <c r="T66" s="6"/>
      <c r="U66" s="7"/>
      <c r="V66" s="6"/>
      <c r="W66" s="7"/>
      <c r="X66" s="6"/>
      <c r="Y66" s="7"/>
      <c r="Z66" s="6"/>
      <c r="AA66" s="7"/>
      <c r="AB66" s="6"/>
      <c r="AC66" s="7"/>
      <c r="AD66" s="9"/>
      <c r="AE66" s="10"/>
      <c r="AF66" s="10"/>
      <c r="AG66" s="10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  <c r="AZ66" s="132"/>
      <c r="BA66" s="132"/>
      <c r="BB66" s="132"/>
    </row>
    <row r="67" spans="1:54" s="128" customFormat="1" x14ac:dyDescent="0.25">
      <c r="A67" s="10"/>
      <c r="B67" s="10"/>
      <c r="C67" s="126"/>
      <c r="D67" s="127"/>
      <c r="F67" s="6"/>
      <c r="G67" s="7"/>
      <c r="H67" s="6"/>
      <c r="I67" s="7"/>
      <c r="J67" s="6"/>
      <c r="K67" s="7"/>
      <c r="L67" s="6"/>
      <c r="M67" s="7"/>
      <c r="N67" s="6"/>
      <c r="O67" s="7"/>
      <c r="P67" s="6"/>
      <c r="Q67" s="7"/>
      <c r="R67" s="6"/>
      <c r="S67" s="7"/>
      <c r="T67" s="6"/>
      <c r="U67" s="7"/>
      <c r="V67" s="6"/>
      <c r="W67" s="7"/>
      <c r="X67" s="6"/>
      <c r="Y67" s="7"/>
      <c r="Z67" s="6"/>
      <c r="AA67" s="7"/>
      <c r="AB67" s="6"/>
      <c r="AC67" s="7"/>
      <c r="AD67" s="9"/>
      <c r="AE67" s="10"/>
      <c r="AF67" s="10"/>
      <c r="AG67" s="10"/>
      <c r="AH67" s="132"/>
      <c r="AI67" s="132"/>
      <c r="AJ67" s="132"/>
      <c r="AK67" s="132"/>
      <c r="AL67" s="132"/>
      <c r="AM67" s="132"/>
      <c r="AN67" s="132"/>
      <c r="AO67" s="132"/>
      <c r="AP67" s="132"/>
      <c r="AQ67" s="132"/>
      <c r="AR67" s="132"/>
      <c r="AS67" s="132"/>
      <c r="AT67" s="132"/>
      <c r="AU67" s="132"/>
      <c r="AV67" s="132"/>
      <c r="AW67" s="132"/>
      <c r="AX67" s="132"/>
      <c r="AY67" s="132"/>
      <c r="AZ67" s="132"/>
      <c r="BA67" s="132"/>
      <c r="BB67" s="132"/>
    </row>
    <row r="68" spans="1:54" x14ac:dyDescent="0.25">
      <c r="A68" s="133"/>
    </row>
    <row r="69" spans="1:54" s="128" customFormat="1" x14ac:dyDescent="0.25">
      <c r="A69" s="10"/>
      <c r="B69" s="10"/>
      <c r="C69" s="126"/>
      <c r="D69" s="127"/>
      <c r="F69" s="134"/>
      <c r="G69" s="135"/>
      <c r="H69" s="136"/>
      <c r="I69" s="137"/>
      <c r="J69" s="134"/>
      <c r="K69" s="126"/>
      <c r="L69" s="138"/>
      <c r="M69" s="126"/>
      <c r="N69" s="138"/>
      <c r="O69" s="126"/>
      <c r="P69" s="138"/>
      <c r="Q69" s="126"/>
      <c r="R69" s="138"/>
      <c r="S69" s="126"/>
      <c r="T69" s="138"/>
      <c r="U69" s="126"/>
      <c r="V69" s="138"/>
      <c r="W69" s="126"/>
      <c r="X69" s="138"/>
      <c r="Y69" s="126"/>
      <c r="Z69" s="138"/>
      <c r="AA69" s="126"/>
      <c r="AB69" s="138"/>
      <c r="AC69" s="126"/>
      <c r="AD69" s="9"/>
      <c r="AE69" s="10"/>
      <c r="AF69" s="10"/>
      <c r="AG69" s="10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</row>
    <row r="70" spans="1:54" s="128" customFormat="1" x14ac:dyDescent="0.25">
      <c r="A70" s="10"/>
      <c r="B70" s="10"/>
      <c r="C70" s="126"/>
      <c r="D70" s="139"/>
      <c r="F70" s="134"/>
      <c r="G70" s="135"/>
      <c r="H70" s="136"/>
      <c r="I70" s="137"/>
      <c r="J70" s="134"/>
      <c r="K70" s="126"/>
      <c r="L70" s="138"/>
      <c r="M70" s="126"/>
      <c r="N70" s="138"/>
      <c r="O70" s="126"/>
      <c r="P70" s="138"/>
      <c r="Q70" s="126"/>
      <c r="R70" s="138"/>
      <c r="S70" s="126"/>
      <c r="T70" s="138"/>
      <c r="U70" s="126"/>
      <c r="V70" s="138"/>
      <c r="W70" s="126"/>
      <c r="X70" s="138"/>
      <c r="Y70" s="126"/>
      <c r="Z70" s="138"/>
      <c r="AA70" s="126"/>
      <c r="AB70" s="138"/>
      <c r="AC70" s="126"/>
      <c r="AD70" s="9"/>
      <c r="AE70" s="10"/>
      <c r="AF70" s="10"/>
      <c r="AG70" s="10"/>
      <c r="AH70" s="132"/>
      <c r="AI70" s="132"/>
      <c r="AJ70" s="132"/>
      <c r="AK70" s="132"/>
      <c r="AL70" s="132"/>
      <c r="AM70" s="132"/>
      <c r="AN70" s="132"/>
      <c r="AO70" s="132"/>
      <c r="AP70" s="132"/>
      <c r="AQ70" s="132"/>
      <c r="AR70" s="132"/>
      <c r="AS70" s="132"/>
      <c r="AT70" s="132"/>
      <c r="AU70" s="132"/>
      <c r="AV70" s="132"/>
      <c r="AW70" s="132"/>
      <c r="AX70" s="132"/>
      <c r="AY70" s="132"/>
      <c r="AZ70" s="132"/>
      <c r="BA70" s="132"/>
      <c r="BB70" s="132"/>
    </row>
    <row r="71" spans="1:54" x14ac:dyDescent="0.25">
      <c r="A71" s="48"/>
      <c r="B71" s="48"/>
      <c r="C71" s="105"/>
      <c r="D71" s="140"/>
      <c r="F71" s="134"/>
      <c r="G71" s="135"/>
      <c r="H71" s="136"/>
      <c r="I71" s="137"/>
      <c r="J71" s="134"/>
      <c r="K71" s="126"/>
      <c r="L71" s="138"/>
      <c r="M71" s="126"/>
      <c r="N71" s="138"/>
      <c r="O71" s="126"/>
      <c r="P71" s="138"/>
      <c r="Q71" s="126"/>
      <c r="R71" s="138"/>
      <c r="S71" s="126"/>
      <c r="T71" s="138"/>
      <c r="U71" s="126"/>
      <c r="V71" s="138"/>
      <c r="W71" s="126"/>
      <c r="X71" s="138"/>
      <c r="Y71" s="126"/>
      <c r="Z71" s="138"/>
      <c r="AA71" s="126"/>
      <c r="AB71" s="138"/>
      <c r="AC71" s="126"/>
    </row>
    <row r="73" spans="1:54" x14ac:dyDescent="0.25">
      <c r="A73" s="11"/>
      <c r="F73" s="134"/>
      <c r="G73" s="135"/>
      <c r="H73" s="136"/>
      <c r="I73" s="137"/>
      <c r="J73" s="134"/>
      <c r="K73" s="126"/>
      <c r="L73" s="138"/>
      <c r="M73" s="126"/>
      <c r="N73" s="138"/>
      <c r="O73" s="126"/>
      <c r="P73" s="138"/>
      <c r="Q73" s="126"/>
      <c r="R73" s="138"/>
      <c r="S73" s="126"/>
      <c r="T73" s="138"/>
      <c r="U73" s="126"/>
      <c r="V73" s="138"/>
      <c r="W73" s="126"/>
      <c r="X73" s="138"/>
      <c r="Y73" s="126"/>
      <c r="Z73" s="138"/>
      <c r="AA73" s="126"/>
      <c r="AB73" s="138"/>
      <c r="AC73" s="126"/>
    </row>
    <row r="74" spans="1:54" x14ac:dyDescent="0.25">
      <c r="F74" s="134"/>
      <c r="G74" s="135"/>
      <c r="H74" s="136"/>
      <c r="I74" s="137"/>
      <c r="J74" s="134"/>
      <c r="K74" s="126"/>
      <c r="L74" s="138"/>
      <c r="M74" s="126"/>
      <c r="N74" s="138"/>
      <c r="O74" s="126"/>
      <c r="P74" s="138"/>
      <c r="Q74" s="126"/>
      <c r="R74" s="138"/>
      <c r="S74" s="126"/>
      <c r="T74" s="138"/>
      <c r="U74" s="126"/>
      <c r="V74" s="138"/>
      <c r="W74" s="126"/>
      <c r="X74" s="138"/>
      <c r="Y74" s="126"/>
      <c r="Z74" s="138"/>
      <c r="AA74" s="126"/>
      <c r="AB74" s="138"/>
      <c r="AC74" s="126"/>
    </row>
  </sheetData>
  <mergeCells count="41">
    <mergeCell ref="AC6:AC7"/>
    <mergeCell ref="W6:W7"/>
    <mergeCell ref="X6:X7"/>
    <mergeCell ref="Y6:Y7"/>
    <mergeCell ref="Z6:Z7"/>
    <mergeCell ref="AA6:AA7"/>
    <mergeCell ref="AB6:AB7"/>
    <mergeCell ref="V6:V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AB5:AC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P5:Q5"/>
    <mergeCell ref="R5:S5"/>
    <mergeCell ref="T5:U5"/>
    <mergeCell ref="V5:W5"/>
    <mergeCell ref="X5:Y5"/>
    <mergeCell ref="Z5:AA5"/>
    <mergeCell ref="N5:O5"/>
    <mergeCell ref="D5:E5"/>
    <mergeCell ref="F5:G5"/>
    <mergeCell ref="H5:I5"/>
    <mergeCell ref="J5:K5"/>
    <mergeCell ref="L5:M5"/>
  </mergeCells>
  <printOptions gridLines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9102F-A1EC-4304-8DD7-81AB293ACBAD}">
  <sheetPr>
    <tabColor rgb="FFFFFF00"/>
    <pageSetUpPr fitToPage="1"/>
  </sheetPr>
  <dimension ref="A1:BE89"/>
  <sheetViews>
    <sheetView zoomScale="80" zoomScaleNormal="80" workbookViewId="0">
      <pane xSplit="6" ySplit="5" topLeftCell="H43" activePane="bottomRight" state="frozen"/>
      <selection activeCell="D50" sqref="D50"/>
      <selection pane="topRight" activeCell="D50" sqref="D50"/>
      <selection pane="bottomLeft" activeCell="D50" sqref="D50"/>
      <selection pane="bottomRight" activeCell="D50" sqref="D50"/>
    </sheetView>
  </sheetViews>
  <sheetFormatPr defaultColWidth="8.85546875" defaultRowHeight="15" x14ac:dyDescent="0.25"/>
  <cols>
    <col min="1" max="1" width="36.85546875" style="10" customWidth="1"/>
    <col min="2" max="2" width="23.85546875" style="10" customWidth="1"/>
    <col min="3" max="3" width="12.42578125" style="126" customWidth="1"/>
    <col min="4" max="4" width="9.140625" style="126" customWidth="1"/>
    <col min="5" max="5" width="11.85546875" style="127" customWidth="1"/>
    <col min="6" max="6" width="10.140625" style="128" customWidth="1"/>
    <col min="7" max="7" width="9.85546875" style="6" hidden="1" customWidth="1"/>
    <col min="8" max="8" width="10.42578125" style="7" bestFit="1" customWidth="1"/>
    <col min="9" max="9" width="9.7109375" style="6" hidden="1" customWidth="1"/>
    <col min="10" max="10" width="9.42578125" style="7" bestFit="1" customWidth="1"/>
    <col min="11" max="11" width="8.85546875" style="6" hidden="1" customWidth="1"/>
    <col min="12" max="12" width="10.140625" style="7" bestFit="1" customWidth="1"/>
    <col min="13" max="13" width="9.85546875" style="6" bestFit="1" customWidth="1"/>
    <col min="14" max="14" width="10.140625" style="7" bestFit="1" customWidth="1"/>
    <col min="15" max="15" width="9.85546875" style="6" bestFit="1" customWidth="1"/>
    <col min="16" max="16" width="8.85546875" style="7" customWidth="1"/>
    <col min="17" max="17" width="9.85546875" style="6" bestFit="1" customWidth="1"/>
    <col min="18" max="18" width="8.85546875" style="7" customWidth="1"/>
    <col min="19" max="19" width="9.85546875" style="6" bestFit="1" customWidth="1"/>
    <col min="20" max="20" width="10.140625" style="7" customWidth="1"/>
    <col min="21" max="21" width="10.140625" style="6" customWidth="1"/>
    <col min="22" max="22" width="10.140625" style="7" customWidth="1"/>
    <col min="23" max="23" width="10.140625" style="6" customWidth="1"/>
    <col min="24" max="24" width="8.85546875" style="7" customWidth="1"/>
    <col min="25" max="25" width="9.85546875" style="6" bestFit="1" customWidth="1"/>
    <col min="26" max="26" width="8.85546875" style="7" customWidth="1"/>
    <col min="27" max="27" width="9.85546875" style="6" bestFit="1" customWidth="1"/>
    <col min="28" max="28" width="8.85546875" style="7" customWidth="1"/>
    <col min="29" max="29" width="9.85546875" style="6" bestFit="1" customWidth="1"/>
    <col min="30" max="30" width="8.85546875" style="7" customWidth="1"/>
    <col min="31" max="31" width="11.85546875" style="127" hidden="1" customWidth="1"/>
    <col min="32" max="32" width="10.140625" style="128" hidden="1" customWidth="1"/>
    <col min="33" max="33" width="51" style="9" hidden="1" customWidth="1"/>
    <col min="34" max="34" width="15.42578125" style="10" bestFit="1" customWidth="1"/>
    <col min="35" max="35" width="41.7109375" style="10" bestFit="1" customWidth="1"/>
    <col min="36" max="16384" width="8.85546875" style="10"/>
  </cols>
  <sheetData>
    <row r="1" spans="1:57" ht="32.1" customHeight="1" x14ac:dyDescent="0.25">
      <c r="A1" s="183" t="s">
        <v>59</v>
      </c>
      <c r="B1" s="183"/>
      <c r="C1" s="172"/>
      <c r="D1" s="3"/>
      <c r="E1" s="4"/>
      <c r="F1" s="5"/>
      <c r="AE1" s="397"/>
      <c r="AF1" s="397"/>
    </row>
    <row r="2" spans="1:57" x14ac:dyDescent="0.25">
      <c r="A2" s="174"/>
      <c r="B2" s="174"/>
      <c r="C2" s="175"/>
      <c r="D2" s="13"/>
      <c r="E2" s="173"/>
      <c r="F2" s="5"/>
      <c r="AE2" s="8"/>
      <c r="AF2" s="8"/>
    </row>
    <row r="3" spans="1:57" s="12" customFormat="1" ht="15" customHeight="1" thickBot="1" x14ac:dyDescent="0.3">
      <c r="A3" s="11"/>
      <c r="C3" s="13"/>
      <c r="D3" s="13"/>
      <c r="E3" s="398" t="s">
        <v>1</v>
      </c>
      <c r="F3" s="398"/>
      <c r="G3" s="369" t="s">
        <v>2</v>
      </c>
      <c r="H3" s="369"/>
      <c r="I3" s="374" t="s">
        <v>3</v>
      </c>
      <c r="J3" s="374"/>
      <c r="K3" s="369" t="s">
        <v>4</v>
      </c>
      <c r="L3" s="369"/>
      <c r="M3" s="369" t="s">
        <v>5</v>
      </c>
      <c r="N3" s="369"/>
      <c r="O3" s="369" t="s">
        <v>6</v>
      </c>
      <c r="P3" s="369"/>
      <c r="Q3" s="369" t="s">
        <v>7</v>
      </c>
      <c r="R3" s="369"/>
      <c r="S3" s="369" t="s">
        <v>8</v>
      </c>
      <c r="T3" s="369"/>
      <c r="U3" s="369" t="s">
        <v>9</v>
      </c>
      <c r="V3" s="369"/>
      <c r="W3" s="369" t="s">
        <v>10</v>
      </c>
      <c r="X3" s="369"/>
      <c r="Y3" s="369" t="s">
        <v>11</v>
      </c>
      <c r="Z3" s="369"/>
      <c r="AA3" s="369" t="s">
        <v>12</v>
      </c>
      <c r="AB3" s="369"/>
      <c r="AC3" s="369" t="s">
        <v>13</v>
      </c>
      <c r="AD3" s="369"/>
      <c r="AE3" s="375" t="s">
        <v>1</v>
      </c>
      <c r="AF3" s="375"/>
      <c r="AG3" s="14"/>
    </row>
    <row r="4" spans="1:57" ht="18.75" x14ac:dyDescent="0.25">
      <c r="A4" s="15"/>
      <c r="B4" s="377" t="s">
        <v>14</v>
      </c>
      <c r="C4" s="389" t="s">
        <v>60</v>
      </c>
      <c r="D4" s="391" t="s">
        <v>61</v>
      </c>
      <c r="E4" s="392" t="s">
        <v>16</v>
      </c>
      <c r="F4" s="393" t="s">
        <v>17</v>
      </c>
      <c r="G4" s="395" t="s">
        <v>18</v>
      </c>
      <c r="H4" s="386" t="s">
        <v>19</v>
      </c>
      <c r="I4" s="384" t="s">
        <v>18</v>
      </c>
      <c r="J4" s="386" t="s">
        <v>19</v>
      </c>
      <c r="K4" s="384" t="s">
        <v>18</v>
      </c>
      <c r="L4" s="386" t="s">
        <v>19</v>
      </c>
      <c r="M4" s="384" t="s">
        <v>18</v>
      </c>
      <c r="N4" s="386" t="s">
        <v>19</v>
      </c>
      <c r="O4" s="384" t="s">
        <v>18</v>
      </c>
      <c r="P4" s="386" t="s">
        <v>19</v>
      </c>
      <c r="Q4" s="384" t="s">
        <v>18</v>
      </c>
      <c r="R4" s="386" t="s">
        <v>19</v>
      </c>
      <c r="S4" s="384" t="s">
        <v>18</v>
      </c>
      <c r="T4" s="386" t="s">
        <v>19</v>
      </c>
      <c r="U4" s="384" t="s">
        <v>18</v>
      </c>
      <c r="V4" s="386" t="s">
        <v>19</v>
      </c>
      <c r="W4" s="384" t="s">
        <v>18</v>
      </c>
      <c r="X4" s="386" t="s">
        <v>19</v>
      </c>
      <c r="Y4" s="384" t="s">
        <v>18</v>
      </c>
      <c r="Z4" s="386" t="s">
        <v>19</v>
      </c>
      <c r="AA4" s="384" t="s">
        <v>18</v>
      </c>
      <c r="AB4" s="386" t="s">
        <v>19</v>
      </c>
      <c r="AC4" s="384" t="s">
        <v>18</v>
      </c>
      <c r="AD4" s="386" t="s">
        <v>19</v>
      </c>
      <c r="AE4" s="380" t="s">
        <v>16</v>
      </c>
      <c r="AF4" s="382" t="s">
        <v>17</v>
      </c>
    </row>
    <row r="5" spans="1:57" x14ac:dyDescent="0.25">
      <c r="A5" s="11"/>
      <c r="B5" s="377"/>
      <c r="C5" s="390"/>
      <c r="D5" s="379"/>
      <c r="E5" s="381"/>
      <c r="F5" s="394"/>
      <c r="G5" s="396"/>
      <c r="H5" s="387"/>
      <c r="I5" s="388"/>
      <c r="J5" s="387"/>
      <c r="K5" s="388"/>
      <c r="L5" s="387"/>
      <c r="M5" s="388"/>
      <c r="N5" s="387"/>
      <c r="O5" s="388"/>
      <c r="P5" s="387"/>
      <c r="Q5" s="388"/>
      <c r="R5" s="387"/>
      <c r="S5" s="388"/>
      <c r="T5" s="387"/>
      <c r="U5" s="388"/>
      <c r="V5" s="387"/>
      <c r="W5" s="388"/>
      <c r="X5" s="387"/>
      <c r="Y5" s="388"/>
      <c r="Z5" s="387"/>
      <c r="AA5" s="388"/>
      <c r="AB5" s="387"/>
      <c r="AC5" s="388"/>
      <c r="AD5" s="387"/>
      <c r="AE5" s="381"/>
      <c r="AF5" s="383"/>
      <c r="AG5" s="14" t="s">
        <v>14</v>
      </c>
    </row>
    <row r="6" spans="1:57" s="160" customFormat="1" ht="18.75" x14ac:dyDescent="0.25">
      <c r="A6" s="149" t="s">
        <v>36</v>
      </c>
      <c r="B6" s="150"/>
      <c r="C6" s="223"/>
      <c r="D6" s="151"/>
      <c r="E6" s="152"/>
      <c r="F6" s="224"/>
      <c r="G6" s="212"/>
      <c r="H6" s="155"/>
      <c r="I6" s="156"/>
      <c r="J6" s="157"/>
      <c r="K6" s="156"/>
      <c r="L6" s="158"/>
      <c r="M6" s="156"/>
      <c r="N6" s="158"/>
      <c r="O6" s="156"/>
      <c r="P6" s="158"/>
      <c r="Q6" s="156"/>
      <c r="R6" s="158"/>
      <c r="S6" s="156"/>
      <c r="T6" s="158"/>
      <c r="U6" s="156"/>
      <c r="V6" s="158"/>
      <c r="W6" s="156"/>
      <c r="X6" s="158"/>
      <c r="Y6" s="156"/>
      <c r="Z6" s="158"/>
      <c r="AA6" s="156"/>
      <c r="AB6" s="158"/>
      <c r="AC6" s="156"/>
      <c r="AD6" s="158"/>
      <c r="AE6" s="152"/>
      <c r="AF6" s="153"/>
      <c r="AG6" s="159"/>
    </row>
    <row r="7" spans="1:57" x14ac:dyDescent="0.25">
      <c r="A7" s="34"/>
      <c r="C7" s="225"/>
      <c r="D7" s="24"/>
      <c r="E7" s="29"/>
      <c r="F7" s="226"/>
      <c r="G7" s="134"/>
      <c r="H7" s="31"/>
      <c r="I7" s="30"/>
      <c r="J7" s="31"/>
      <c r="K7" s="30"/>
      <c r="L7" s="31"/>
      <c r="M7" s="30"/>
      <c r="N7" s="31"/>
      <c r="O7" s="32"/>
      <c r="P7" s="31"/>
      <c r="Q7" s="32"/>
      <c r="R7" s="31"/>
      <c r="S7" s="32"/>
      <c r="T7" s="31"/>
      <c r="U7" s="32"/>
      <c r="V7" s="31"/>
      <c r="W7" s="32"/>
      <c r="X7" s="31"/>
      <c r="Y7" s="32"/>
      <c r="Z7" s="31"/>
      <c r="AA7" s="32"/>
      <c r="AB7" s="31"/>
      <c r="AC7" s="32"/>
      <c r="AD7" s="31"/>
      <c r="AE7" s="29"/>
      <c r="AF7" s="33"/>
    </row>
    <row r="8" spans="1:57" x14ac:dyDescent="0.25">
      <c r="A8" s="34" t="s">
        <v>62</v>
      </c>
      <c r="B8" s="10" t="s">
        <v>63</v>
      </c>
      <c r="C8" s="225">
        <f>'Project Budget example'!C11*4</f>
        <v>16000</v>
      </c>
      <c r="D8" s="180" t="s">
        <v>64</v>
      </c>
      <c r="E8" s="29">
        <f>G8+I8+K8+M8+O8+Q8+S8+U8+W8++Y8+AA8+AC8</f>
        <v>12000</v>
      </c>
      <c r="F8" s="226">
        <f>H8+J8+L8+N8+P8+R8+T8+V8+X8++Z8+AB8+AD8</f>
        <v>4000</v>
      </c>
      <c r="G8" s="134"/>
      <c r="H8" s="31">
        <v>4000</v>
      </c>
      <c r="I8" s="30"/>
      <c r="J8" s="31"/>
      <c r="K8" s="30"/>
      <c r="L8" s="31"/>
      <c r="M8" s="30">
        <v>4000</v>
      </c>
      <c r="N8" s="31"/>
      <c r="O8" s="32"/>
      <c r="P8" s="31"/>
      <c r="Q8" s="32"/>
      <c r="R8" s="31"/>
      <c r="S8" s="32">
        <v>4000</v>
      </c>
      <c r="T8" s="31"/>
      <c r="U8" s="32"/>
      <c r="V8" s="31"/>
      <c r="W8" s="32"/>
      <c r="X8" s="31"/>
      <c r="Y8" s="32">
        <v>4000</v>
      </c>
      <c r="Z8" s="31"/>
      <c r="AA8" s="32"/>
      <c r="AB8" s="31"/>
      <c r="AC8" s="32"/>
      <c r="AD8" s="31"/>
      <c r="AE8" s="29">
        <f>G8+I8+K8+M8+O8+Q8+S8+U8+W8+Y8+AA8+AC8</f>
        <v>12000</v>
      </c>
      <c r="AF8" s="33">
        <f>H8+J8+L8+N8+P8+R8+T8+V8+X8+Z8+AB8+AD8</f>
        <v>4000</v>
      </c>
    </row>
    <row r="9" spans="1:57" x14ac:dyDescent="0.25">
      <c r="A9" s="34"/>
      <c r="C9" s="225"/>
      <c r="D9" s="180"/>
      <c r="E9" s="29"/>
      <c r="F9" s="226"/>
      <c r="G9" s="134"/>
      <c r="H9" s="31"/>
      <c r="I9" s="30"/>
      <c r="J9" s="31"/>
      <c r="K9" s="30"/>
      <c r="L9" s="31"/>
      <c r="M9" s="30"/>
      <c r="N9" s="31"/>
      <c r="O9" s="32"/>
      <c r="P9" s="31"/>
      <c r="Q9" s="32"/>
      <c r="R9" s="31"/>
      <c r="S9" s="32"/>
      <c r="T9" s="31"/>
      <c r="U9" s="32"/>
      <c r="V9" s="31"/>
      <c r="W9" s="32"/>
      <c r="X9" s="31"/>
      <c r="Y9" s="32"/>
      <c r="Z9" s="31"/>
      <c r="AA9" s="32"/>
      <c r="AB9" s="31"/>
      <c r="AC9" s="32"/>
      <c r="AD9" s="31"/>
      <c r="AE9" s="29"/>
      <c r="AF9" s="33"/>
    </row>
    <row r="10" spans="1:57" x14ac:dyDescent="0.25">
      <c r="A10" s="34" t="s">
        <v>65</v>
      </c>
      <c r="B10" s="10" t="s">
        <v>66</v>
      </c>
      <c r="C10" s="225">
        <v>2000</v>
      </c>
      <c r="D10" s="180" t="s">
        <v>64</v>
      </c>
      <c r="E10" s="29">
        <f t="shared" ref="E10:F12" si="0">G10+I10+K10+M10+O10+Q10+S10+U10+W10++Y10+AA10+AC10</f>
        <v>1250</v>
      </c>
      <c r="F10" s="226">
        <f t="shared" si="0"/>
        <v>750</v>
      </c>
      <c r="G10" s="134"/>
      <c r="H10" s="31">
        <v>250</v>
      </c>
      <c r="I10" s="30"/>
      <c r="J10" s="31">
        <v>250</v>
      </c>
      <c r="K10" s="30"/>
      <c r="L10" s="31">
        <v>250</v>
      </c>
      <c r="M10" s="32">
        <v>250</v>
      </c>
      <c r="N10" s="31"/>
      <c r="O10" s="32">
        <v>100</v>
      </c>
      <c r="P10" s="31"/>
      <c r="Q10" s="32">
        <v>250</v>
      </c>
      <c r="R10" s="31"/>
      <c r="S10" s="32">
        <v>300</v>
      </c>
      <c r="T10" s="31"/>
      <c r="U10" s="32"/>
      <c r="V10" s="31"/>
      <c r="W10" s="32"/>
      <c r="X10" s="31"/>
      <c r="Y10" s="32"/>
      <c r="Z10" s="31"/>
      <c r="AA10" s="32"/>
      <c r="AB10" s="31"/>
      <c r="AC10" s="32">
        <v>350</v>
      </c>
      <c r="AD10" s="31"/>
      <c r="AE10" s="29">
        <f t="shared" ref="AE10:AF12" si="1">G10+I10+K10+M10+O10+Q10+S10+U10+W10+Y10+AA10+AC10</f>
        <v>1250</v>
      </c>
      <c r="AF10" s="33">
        <f t="shared" si="1"/>
        <v>750</v>
      </c>
    </row>
    <row r="11" spans="1:57" x14ac:dyDescent="0.25">
      <c r="A11" s="34" t="s">
        <v>67</v>
      </c>
      <c r="B11" s="10" t="s">
        <v>68</v>
      </c>
      <c r="C11" s="225">
        <v>4000</v>
      </c>
      <c r="D11" s="180" t="s">
        <v>64</v>
      </c>
      <c r="E11" s="29">
        <f t="shared" si="0"/>
        <v>4000</v>
      </c>
      <c r="F11" s="226">
        <f t="shared" si="0"/>
        <v>0</v>
      </c>
      <c r="G11" s="134"/>
      <c r="H11" s="31"/>
      <c r="I11" s="30"/>
      <c r="J11" s="31"/>
      <c r="K11" s="30"/>
      <c r="L11" s="31"/>
      <c r="M11" s="32"/>
      <c r="N11" s="31"/>
      <c r="O11" s="32"/>
      <c r="P11" s="31"/>
      <c r="Q11" s="32"/>
      <c r="R11" s="31"/>
      <c r="S11" s="32"/>
      <c r="T11" s="31"/>
      <c r="U11" s="32">
        <v>2000</v>
      </c>
      <c r="V11" s="31"/>
      <c r="W11" s="32">
        <v>1000</v>
      </c>
      <c r="X11" s="31"/>
      <c r="Y11" s="32">
        <v>500</v>
      </c>
      <c r="Z11" s="31"/>
      <c r="AA11" s="32">
        <v>500</v>
      </c>
      <c r="AB11" s="31"/>
      <c r="AC11" s="32"/>
      <c r="AD11" s="31"/>
      <c r="AE11" s="29">
        <f t="shared" si="1"/>
        <v>4000</v>
      </c>
      <c r="AF11" s="33">
        <f t="shared" si="1"/>
        <v>0</v>
      </c>
    </row>
    <row r="12" spans="1:57" x14ac:dyDescent="0.25">
      <c r="A12" s="34" t="s">
        <v>38</v>
      </c>
      <c r="C12" s="225">
        <f>'Project Budget example'!C12</f>
        <v>400</v>
      </c>
      <c r="D12" s="180" t="s">
        <v>64</v>
      </c>
      <c r="E12" s="29">
        <f t="shared" si="0"/>
        <v>0</v>
      </c>
      <c r="F12" s="226">
        <f t="shared" si="0"/>
        <v>400</v>
      </c>
      <c r="G12" s="134"/>
      <c r="H12" s="31"/>
      <c r="I12" s="30"/>
      <c r="J12" s="31"/>
      <c r="K12" s="30"/>
      <c r="L12" s="31">
        <f>C12</f>
        <v>400</v>
      </c>
      <c r="M12" s="32"/>
      <c r="N12" s="31"/>
      <c r="O12" s="32"/>
      <c r="P12" s="31"/>
      <c r="Q12" s="32"/>
      <c r="R12" s="31"/>
      <c r="S12" s="32"/>
      <c r="T12" s="31"/>
      <c r="U12" s="32"/>
      <c r="V12" s="31"/>
      <c r="W12" s="32"/>
      <c r="X12" s="31"/>
      <c r="Y12" s="32"/>
      <c r="Z12" s="31"/>
      <c r="AA12" s="32"/>
      <c r="AB12" s="31"/>
      <c r="AC12" s="32"/>
      <c r="AD12" s="31"/>
      <c r="AE12" s="29">
        <f t="shared" si="1"/>
        <v>0</v>
      </c>
      <c r="AF12" s="33">
        <f t="shared" si="1"/>
        <v>400</v>
      </c>
    </row>
    <row r="13" spans="1:57" x14ac:dyDescent="0.25">
      <c r="A13" s="34"/>
      <c r="C13" s="225"/>
      <c r="D13" s="180"/>
      <c r="E13" s="29"/>
      <c r="F13" s="226"/>
      <c r="G13" s="134"/>
      <c r="H13" s="31"/>
      <c r="I13" s="30"/>
      <c r="J13" s="31"/>
      <c r="K13" s="30"/>
      <c r="L13" s="31"/>
      <c r="M13" s="32"/>
      <c r="N13" s="31"/>
      <c r="O13" s="32"/>
      <c r="P13" s="31"/>
      <c r="Q13" s="32"/>
      <c r="R13" s="31"/>
      <c r="S13" s="32"/>
      <c r="T13" s="31"/>
      <c r="U13" s="32"/>
      <c r="V13" s="31"/>
      <c r="W13" s="32"/>
      <c r="X13" s="31"/>
      <c r="Y13" s="32"/>
      <c r="Z13" s="31"/>
      <c r="AA13" s="32"/>
      <c r="AB13" s="31"/>
      <c r="AC13" s="32"/>
      <c r="AD13" s="31"/>
      <c r="AE13" s="29"/>
      <c r="AF13" s="33"/>
    </row>
    <row r="14" spans="1:57" x14ac:dyDescent="0.25">
      <c r="A14" s="23"/>
      <c r="C14" s="225"/>
      <c r="D14" s="24"/>
      <c r="E14" s="35"/>
      <c r="F14" s="226"/>
      <c r="G14" s="134"/>
      <c r="H14" s="31"/>
      <c r="I14" s="32"/>
      <c r="J14" s="36"/>
      <c r="K14" s="32"/>
      <c r="L14" s="31"/>
      <c r="M14" s="32"/>
      <c r="N14" s="31"/>
      <c r="O14" s="32"/>
      <c r="P14" s="31"/>
      <c r="Q14" s="32"/>
      <c r="R14" s="31"/>
      <c r="S14" s="32"/>
      <c r="T14" s="31"/>
      <c r="U14" s="32"/>
      <c r="V14" s="31"/>
      <c r="W14" s="32"/>
      <c r="X14" s="31"/>
      <c r="Y14" s="32"/>
      <c r="Z14" s="31"/>
      <c r="AA14" s="32"/>
      <c r="AB14" s="31"/>
      <c r="AC14" s="32"/>
      <c r="AD14" s="31"/>
      <c r="AE14" s="35"/>
      <c r="AF14" s="26"/>
      <c r="AI14" s="37"/>
    </row>
    <row r="15" spans="1:57" s="47" customFormat="1" ht="26.1" customHeight="1" x14ac:dyDescent="0.25">
      <c r="A15" s="38" t="s">
        <v>22</v>
      </c>
      <c r="B15" s="39"/>
      <c r="C15" s="227">
        <f>SUM(C7:C14)</f>
        <v>22400</v>
      </c>
      <c r="D15" s="40"/>
      <c r="E15" s="41">
        <f t="shared" ref="E15:AF15" si="2">SUM(E7:E14)</f>
        <v>17250</v>
      </c>
      <c r="F15" s="228">
        <f t="shared" si="2"/>
        <v>5150</v>
      </c>
      <c r="G15" s="213">
        <f t="shared" si="2"/>
        <v>0</v>
      </c>
      <c r="H15" s="44">
        <f t="shared" si="2"/>
        <v>4250</v>
      </c>
      <c r="I15" s="43">
        <f t="shared" si="2"/>
        <v>0</v>
      </c>
      <c r="J15" s="44">
        <f t="shared" si="2"/>
        <v>250</v>
      </c>
      <c r="K15" s="43">
        <f t="shared" si="2"/>
        <v>0</v>
      </c>
      <c r="L15" s="44">
        <f t="shared" si="2"/>
        <v>650</v>
      </c>
      <c r="M15" s="43">
        <f t="shared" si="2"/>
        <v>4250</v>
      </c>
      <c r="N15" s="44">
        <f t="shared" si="2"/>
        <v>0</v>
      </c>
      <c r="O15" s="43">
        <f t="shared" si="2"/>
        <v>100</v>
      </c>
      <c r="P15" s="44">
        <f t="shared" si="2"/>
        <v>0</v>
      </c>
      <c r="Q15" s="43">
        <f t="shared" si="2"/>
        <v>250</v>
      </c>
      <c r="R15" s="44">
        <f t="shared" si="2"/>
        <v>0</v>
      </c>
      <c r="S15" s="43">
        <f t="shared" si="2"/>
        <v>4300</v>
      </c>
      <c r="T15" s="44">
        <f t="shared" si="2"/>
        <v>0</v>
      </c>
      <c r="U15" s="43">
        <f t="shared" si="2"/>
        <v>2000</v>
      </c>
      <c r="V15" s="44">
        <f t="shared" si="2"/>
        <v>0</v>
      </c>
      <c r="W15" s="43">
        <f t="shared" si="2"/>
        <v>1000</v>
      </c>
      <c r="X15" s="44">
        <f t="shared" si="2"/>
        <v>0</v>
      </c>
      <c r="Y15" s="43">
        <f t="shared" si="2"/>
        <v>4500</v>
      </c>
      <c r="Z15" s="44">
        <f t="shared" si="2"/>
        <v>0</v>
      </c>
      <c r="AA15" s="43">
        <f t="shared" si="2"/>
        <v>500</v>
      </c>
      <c r="AB15" s="44">
        <f t="shared" si="2"/>
        <v>0</v>
      </c>
      <c r="AC15" s="43">
        <f t="shared" si="2"/>
        <v>350</v>
      </c>
      <c r="AD15" s="44">
        <f t="shared" si="2"/>
        <v>0</v>
      </c>
      <c r="AE15" s="41">
        <f t="shared" si="2"/>
        <v>17250</v>
      </c>
      <c r="AF15" s="42">
        <f t="shared" si="2"/>
        <v>5150</v>
      </c>
      <c r="AG15" s="45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8"/>
      <c r="B16" s="48"/>
      <c r="C16" s="229"/>
      <c r="D16" s="49"/>
      <c r="E16" s="50"/>
      <c r="F16" s="230">
        <f>E15+F15</f>
        <v>22400</v>
      </c>
      <c r="G16" s="214"/>
      <c r="H16" s="53"/>
      <c r="I16" s="52"/>
      <c r="J16" s="54"/>
      <c r="K16" s="52"/>
      <c r="L16" s="54"/>
      <c r="M16" s="52"/>
      <c r="N16" s="54"/>
      <c r="O16" s="52"/>
      <c r="P16" s="54"/>
      <c r="Q16" s="52"/>
      <c r="R16" s="54"/>
      <c r="S16" s="52"/>
      <c r="T16" s="54"/>
      <c r="U16" s="52"/>
      <c r="V16" s="54"/>
      <c r="W16" s="52"/>
      <c r="X16" s="54"/>
      <c r="Y16" s="52"/>
      <c r="Z16" s="54"/>
      <c r="AA16" s="52"/>
      <c r="AB16" s="54"/>
      <c r="AC16" s="52"/>
      <c r="AD16" s="54"/>
      <c r="AE16" s="50"/>
      <c r="AF16" s="51">
        <f>AE15+AF15</f>
        <v>22400</v>
      </c>
    </row>
    <row r="17" spans="1:33" x14ac:dyDescent="0.25">
      <c r="A17" s="48"/>
      <c r="B17" s="48"/>
      <c r="C17" s="229"/>
      <c r="D17" s="49"/>
      <c r="E17" s="55"/>
      <c r="F17" s="230"/>
      <c r="G17" s="101"/>
      <c r="H17" s="57"/>
      <c r="I17" s="56"/>
      <c r="J17" s="58"/>
      <c r="K17" s="56"/>
      <c r="L17" s="58"/>
      <c r="M17" s="56"/>
      <c r="N17" s="58"/>
      <c r="O17" s="56"/>
      <c r="P17" s="58"/>
      <c r="Q17" s="56"/>
      <c r="R17" s="58"/>
      <c r="S17" s="56"/>
      <c r="T17" s="58"/>
      <c r="U17" s="56"/>
      <c r="V17" s="58"/>
      <c r="W17" s="56"/>
      <c r="X17" s="58"/>
      <c r="Y17" s="56"/>
      <c r="Z17" s="58"/>
      <c r="AA17" s="56"/>
      <c r="AB17" s="58"/>
      <c r="AC17" s="56"/>
      <c r="AD17" s="58"/>
      <c r="AE17" s="55"/>
      <c r="AF17" s="51"/>
    </row>
    <row r="18" spans="1:33" s="160" customFormat="1" ht="18.75" x14ac:dyDescent="0.3">
      <c r="A18" s="161" t="s">
        <v>39</v>
      </c>
      <c r="B18" s="162"/>
      <c r="C18" s="231"/>
      <c r="D18" s="163"/>
      <c r="E18" s="164"/>
      <c r="F18" s="232"/>
      <c r="G18" s="215"/>
      <c r="H18" s="167"/>
      <c r="I18" s="166"/>
      <c r="J18" s="167"/>
      <c r="K18" s="166"/>
      <c r="L18" s="167"/>
      <c r="M18" s="166"/>
      <c r="N18" s="167"/>
      <c r="O18" s="166"/>
      <c r="P18" s="167"/>
      <c r="Q18" s="166"/>
      <c r="R18" s="167"/>
      <c r="S18" s="166"/>
      <c r="T18" s="167"/>
      <c r="U18" s="166"/>
      <c r="V18" s="167"/>
      <c r="W18" s="166"/>
      <c r="X18" s="167"/>
      <c r="Y18" s="166"/>
      <c r="Z18" s="167"/>
      <c r="AA18" s="166"/>
      <c r="AB18" s="167"/>
      <c r="AC18" s="166"/>
      <c r="AD18" s="167"/>
      <c r="AE18" s="164"/>
      <c r="AF18" s="165"/>
      <c r="AG18" s="168"/>
    </row>
    <row r="19" spans="1:33" ht="15" customHeight="1" x14ac:dyDescent="0.25">
      <c r="A19" s="65" t="s">
        <v>69</v>
      </c>
      <c r="B19" s="66"/>
      <c r="C19" s="233"/>
      <c r="D19" s="67"/>
      <c r="E19" s="68"/>
      <c r="F19" s="226"/>
      <c r="G19" s="134"/>
      <c r="H19" s="69"/>
      <c r="I19" s="32"/>
      <c r="J19" s="69"/>
      <c r="K19" s="32"/>
      <c r="L19" s="69"/>
      <c r="M19" s="32"/>
      <c r="N19" s="69"/>
      <c r="O19" s="32"/>
      <c r="P19" s="69"/>
      <c r="Q19" s="32"/>
      <c r="R19" s="69"/>
      <c r="S19" s="32"/>
      <c r="T19" s="69"/>
      <c r="U19" s="32"/>
      <c r="V19" s="69"/>
      <c r="W19" s="32"/>
      <c r="X19" s="69"/>
      <c r="Y19" s="32"/>
      <c r="Z19" s="69"/>
      <c r="AA19" s="32"/>
      <c r="AB19" s="69"/>
      <c r="AC19" s="32"/>
      <c r="AD19" s="69"/>
      <c r="AE19" s="68"/>
      <c r="AF19" s="26"/>
      <c r="AG19" s="64"/>
    </row>
    <row r="20" spans="1:33" ht="15" customHeight="1" x14ac:dyDescent="0.25">
      <c r="A20" s="70" t="s">
        <v>70</v>
      </c>
      <c r="B20" s="66"/>
      <c r="C20" s="233">
        <f>D20*12</f>
        <v>2400</v>
      </c>
      <c r="D20" s="67">
        <v>200</v>
      </c>
      <c r="E20" s="68">
        <f>G20+I20+K20+M20+O20+Q20+S20+U20+W20+Y20+AA20+AC20</f>
        <v>1600</v>
      </c>
      <c r="F20" s="226">
        <f>H20+J20+L20+N20+P20+R20+T20+V20+X20++Z20+AB20+AD20</f>
        <v>400</v>
      </c>
      <c r="G20" s="134"/>
      <c r="H20" s="69">
        <v>100</v>
      </c>
      <c r="I20" s="30"/>
      <c r="J20" s="69">
        <v>100</v>
      </c>
      <c r="K20" s="30"/>
      <c r="L20" s="71">
        <v>100</v>
      </c>
      <c r="M20" s="32"/>
      <c r="N20" s="69">
        <v>100</v>
      </c>
      <c r="O20" s="32">
        <f>D20</f>
        <v>200</v>
      </c>
      <c r="P20" s="69"/>
      <c r="Q20" s="32">
        <f>D20</f>
        <v>200</v>
      </c>
      <c r="R20" s="69"/>
      <c r="S20" s="32">
        <f>D20</f>
        <v>200</v>
      </c>
      <c r="T20" s="69"/>
      <c r="U20" s="32">
        <f>D20</f>
        <v>200</v>
      </c>
      <c r="V20" s="69"/>
      <c r="W20" s="32">
        <f>D20</f>
        <v>200</v>
      </c>
      <c r="X20" s="69"/>
      <c r="Y20" s="32">
        <f>D20</f>
        <v>200</v>
      </c>
      <c r="Z20" s="69"/>
      <c r="AA20" s="32">
        <f>D20</f>
        <v>200</v>
      </c>
      <c r="AB20" s="69"/>
      <c r="AC20" s="32">
        <f>D20</f>
        <v>200</v>
      </c>
      <c r="AD20" s="69"/>
      <c r="AE20" s="29">
        <f>G20+I20+K20+M20+O20+Q20+S20+U20+W20+Y20+AA20+AC20</f>
        <v>1600</v>
      </c>
      <c r="AF20" s="33">
        <f>H20+J20+L20+N20+P20+R20+T20+V20+X20+Z20+AB20+AD20</f>
        <v>400</v>
      </c>
      <c r="AG20" s="64"/>
    </row>
    <row r="21" spans="1:33" ht="15" customHeight="1" x14ac:dyDescent="0.25">
      <c r="A21" s="70"/>
      <c r="B21" s="66"/>
      <c r="C21" s="233"/>
      <c r="D21" s="67"/>
      <c r="E21" s="68"/>
      <c r="F21" s="226"/>
      <c r="G21" s="134"/>
      <c r="H21" s="69"/>
      <c r="I21" s="30"/>
      <c r="J21" s="69"/>
      <c r="K21" s="30"/>
      <c r="L21" s="71"/>
      <c r="M21" s="32"/>
      <c r="N21" s="69"/>
      <c r="O21" s="32"/>
      <c r="P21" s="69"/>
      <c r="Q21" s="32"/>
      <c r="R21" s="69"/>
      <c r="S21" s="32"/>
      <c r="T21" s="69"/>
      <c r="U21" s="32"/>
      <c r="V21" s="69"/>
      <c r="W21" s="32"/>
      <c r="X21" s="69"/>
      <c r="Y21" s="32"/>
      <c r="Z21" s="69"/>
      <c r="AA21" s="32"/>
      <c r="AB21" s="69"/>
      <c r="AC21" s="32"/>
      <c r="AD21" s="69"/>
      <c r="AE21" s="29"/>
      <c r="AF21" s="33"/>
      <c r="AG21" s="64"/>
    </row>
    <row r="22" spans="1:33" ht="15" customHeight="1" x14ac:dyDescent="0.25">
      <c r="A22" s="70" t="s">
        <v>71</v>
      </c>
      <c r="B22" s="66"/>
      <c r="C22" s="233">
        <v>2000</v>
      </c>
      <c r="D22" s="67"/>
      <c r="E22" s="68">
        <f>G22+I22+K22+M22+O22+Q22+S22+U22+W22+Y22+AA22+AC22</f>
        <v>1500</v>
      </c>
      <c r="F22" s="226">
        <f>H22+J22+L22+N22+P22+R22+T22+V22+X22++Z22+AB22+AD22</f>
        <v>500</v>
      </c>
      <c r="G22" s="134"/>
      <c r="H22" s="69"/>
      <c r="I22" s="30"/>
      <c r="J22" s="69">
        <v>500</v>
      </c>
      <c r="K22" s="30"/>
      <c r="L22" s="71"/>
      <c r="M22" s="32"/>
      <c r="N22" s="69"/>
      <c r="O22" s="32">
        <v>500</v>
      </c>
      <c r="P22" s="69"/>
      <c r="Q22" s="32"/>
      <c r="R22" s="69"/>
      <c r="S22" s="32"/>
      <c r="T22" s="69"/>
      <c r="U22" s="32">
        <v>500</v>
      </c>
      <c r="V22" s="69"/>
      <c r="W22" s="32"/>
      <c r="X22" s="69"/>
      <c r="Y22" s="32"/>
      <c r="Z22" s="69"/>
      <c r="AA22" s="32">
        <v>500</v>
      </c>
      <c r="AB22" s="69"/>
      <c r="AC22" s="32"/>
      <c r="AD22" s="69"/>
      <c r="AE22" s="29">
        <f t="shared" ref="AE22:AF24" si="3">G22+I22+K22+M22+O22+Q22+S22+U22+W22+Y22+AA22+AC22</f>
        <v>1500</v>
      </c>
      <c r="AF22" s="33">
        <f t="shared" si="3"/>
        <v>500</v>
      </c>
      <c r="AG22" s="64"/>
    </row>
    <row r="23" spans="1:33" ht="15" customHeight="1" x14ac:dyDescent="0.25">
      <c r="A23" s="70" t="s">
        <v>72</v>
      </c>
      <c r="B23" s="181" t="s">
        <v>73</v>
      </c>
      <c r="C23" s="233">
        <f>750*8</f>
        <v>6000</v>
      </c>
      <c r="D23" s="67"/>
      <c r="E23" s="68">
        <f>G23+I23+K23+M23+O23+Q23+S23+U23+W23+Y23+AA23+AC23</f>
        <v>2250</v>
      </c>
      <c r="F23" s="226">
        <f>H23+J23+L23+N23+P23+R23+T23+V23+X23++Z23+AB23+AD23</f>
        <v>3000</v>
      </c>
      <c r="G23" s="216"/>
      <c r="H23" s="69">
        <v>750</v>
      </c>
      <c r="I23" s="30"/>
      <c r="J23" s="69"/>
      <c r="K23" s="30"/>
      <c r="L23" s="71">
        <v>750</v>
      </c>
      <c r="M23" s="32">
        <v>750</v>
      </c>
      <c r="N23" s="69"/>
      <c r="O23" s="32"/>
      <c r="P23" s="69"/>
      <c r="Q23" s="32"/>
      <c r="R23" s="69">
        <v>750</v>
      </c>
      <c r="S23" s="32">
        <v>750</v>
      </c>
      <c r="T23" s="69"/>
      <c r="U23" s="32"/>
      <c r="V23" s="69"/>
      <c r="W23" s="32"/>
      <c r="X23" s="69">
        <v>750</v>
      </c>
      <c r="Y23" s="32">
        <v>750</v>
      </c>
      <c r="Z23" s="69"/>
      <c r="AA23" s="32"/>
      <c r="AB23" s="69"/>
      <c r="AC23" s="32"/>
      <c r="AD23" s="69"/>
      <c r="AE23" s="29">
        <f t="shared" si="3"/>
        <v>2250</v>
      </c>
      <c r="AF23" s="33">
        <f t="shared" si="3"/>
        <v>3000</v>
      </c>
      <c r="AG23" s="64"/>
    </row>
    <row r="24" spans="1:33" ht="15" customHeight="1" x14ac:dyDescent="0.25">
      <c r="A24" s="70" t="s">
        <v>74</v>
      </c>
      <c r="B24" s="66"/>
      <c r="C24" s="233">
        <f>'Project Budget example'!C21*4</f>
        <v>2400</v>
      </c>
      <c r="D24" s="67"/>
      <c r="E24" s="68">
        <f>G24+I24+K24+M24+O24+Q24+S24+U24+W24+Y24+AA24+AC24</f>
        <v>1800</v>
      </c>
      <c r="F24" s="226">
        <f>H24+J24+L24+N24+P24+R24+T24+V24+X24++Z24+AB24+AD24</f>
        <v>600</v>
      </c>
      <c r="G24" s="216"/>
      <c r="H24" s="69">
        <v>600</v>
      </c>
      <c r="I24" s="30"/>
      <c r="J24" s="69"/>
      <c r="K24" s="30"/>
      <c r="L24" s="71"/>
      <c r="M24" s="32">
        <f>600</f>
        <v>600</v>
      </c>
      <c r="N24" s="69"/>
      <c r="O24" s="32">
        <f t="shared" ref="O24" si="4">D24</f>
        <v>0</v>
      </c>
      <c r="P24" s="69"/>
      <c r="Q24" s="32">
        <f t="shared" ref="Q24" si="5">D24</f>
        <v>0</v>
      </c>
      <c r="R24" s="69"/>
      <c r="S24" s="32">
        <f>600</f>
        <v>600</v>
      </c>
      <c r="T24" s="69"/>
      <c r="U24" s="32">
        <f t="shared" ref="U24" si="6">D24</f>
        <v>0</v>
      </c>
      <c r="V24" s="69"/>
      <c r="W24" s="32">
        <f t="shared" ref="W24" si="7">D24</f>
        <v>0</v>
      </c>
      <c r="X24" s="69"/>
      <c r="Y24" s="32">
        <f>600</f>
        <v>600</v>
      </c>
      <c r="Z24" s="69"/>
      <c r="AA24" s="32">
        <f t="shared" ref="AA24" si="8">D24</f>
        <v>0</v>
      </c>
      <c r="AB24" s="69"/>
      <c r="AC24" s="32">
        <f t="shared" ref="AC24" si="9">D24</f>
        <v>0</v>
      </c>
      <c r="AD24" s="69"/>
      <c r="AE24" s="29">
        <f t="shared" si="3"/>
        <v>1800</v>
      </c>
      <c r="AF24" s="33">
        <f t="shared" si="3"/>
        <v>600</v>
      </c>
      <c r="AG24" s="64"/>
    </row>
    <row r="25" spans="1:33" ht="15" customHeight="1" x14ac:dyDescent="0.25">
      <c r="A25" s="72"/>
      <c r="B25" s="66"/>
      <c r="C25" s="233"/>
      <c r="D25" s="67"/>
      <c r="E25" s="68"/>
      <c r="F25" s="226"/>
      <c r="G25" s="134"/>
      <c r="H25" s="69"/>
      <c r="I25" s="30"/>
      <c r="J25" s="69"/>
      <c r="K25" s="30"/>
      <c r="L25" s="71"/>
      <c r="M25" s="32"/>
      <c r="N25" s="69"/>
      <c r="O25" s="32"/>
      <c r="P25" s="69"/>
      <c r="Q25" s="32"/>
      <c r="R25" s="69"/>
      <c r="S25" s="32"/>
      <c r="T25" s="69"/>
      <c r="U25" s="32"/>
      <c r="V25" s="69"/>
      <c r="W25" s="32"/>
      <c r="X25" s="69"/>
      <c r="Y25" s="32"/>
      <c r="Z25" s="69"/>
      <c r="AA25" s="32"/>
      <c r="AB25" s="69"/>
      <c r="AC25" s="32"/>
      <c r="AD25" s="69"/>
      <c r="AE25" s="68"/>
      <c r="AF25" s="26"/>
      <c r="AG25" s="64"/>
    </row>
    <row r="26" spans="1:33" x14ac:dyDescent="0.25">
      <c r="A26" s="73" t="s">
        <v>75</v>
      </c>
      <c r="B26" s="74"/>
      <c r="C26" s="234">
        <f>SUM(C19:C25)</f>
        <v>12800</v>
      </c>
      <c r="D26" s="75"/>
      <c r="E26" s="76">
        <f t="shared" ref="E26:AF26" si="10">SUM(E19:E25)</f>
        <v>7150</v>
      </c>
      <c r="F26" s="235">
        <f t="shared" si="10"/>
        <v>4500</v>
      </c>
      <c r="G26" s="217">
        <f t="shared" si="10"/>
        <v>0</v>
      </c>
      <c r="H26" s="79">
        <f t="shared" si="10"/>
        <v>1450</v>
      </c>
      <c r="I26" s="78">
        <f t="shared" si="10"/>
        <v>0</v>
      </c>
      <c r="J26" s="79">
        <f t="shared" si="10"/>
        <v>600</v>
      </c>
      <c r="K26" s="78">
        <f t="shared" si="10"/>
        <v>0</v>
      </c>
      <c r="L26" s="79">
        <f t="shared" si="10"/>
        <v>850</v>
      </c>
      <c r="M26" s="78">
        <f t="shared" si="10"/>
        <v>1350</v>
      </c>
      <c r="N26" s="79">
        <f t="shared" si="10"/>
        <v>100</v>
      </c>
      <c r="O26" s="78">
        <f t="shared" si="10"/>
        <v>700</v>
      </c>
      <c r="P26" s="79">
        <f t="shared" si="10"/>
        <v>0</v>
      </c>
      <c r="Q26" s="78">
        <f t="shared" si="10"/>
        <v>200</v>
      </c>
      <c r="R26" s="79">
        <f t="shared" si="10"/>
        <v>750</v>
      </c>
      <c r="S26" s="78">
        <f t="shared" si="10"/>
        <v>1550</v>
      </c>
      <c r="T26" s="79">
        <f t="shared" si="10"/>
        <v>0</v>
      </c>
      <c r="U26" s="78">
        <f t="shared" si="10"/>
        <v>700</v>
      </c>
      <c r="V26" s="79">
        <f t="shared" si="10"/>
        <v>0</v>
      </c>
      <c r="W26" s="78">
        <f t="shared" si="10"/>
        <v>200</v>
      </c>
      <c r="X26" s="79">
        <f t="shared" si="10"/>
        <v>750</v>
      </c>
      <c r="Y26" s="78">
        <f t="shared" si="10"/>
        <v>1550</v>
      </c>
      <c r="Z26" s="79">
        <f t="shared" si="10"/>
        <v>0</v>
      </c>
      <c r="AA26" s="78">
        <f t="shared" si="10"/>
        <v>700</v>
      </c>
      <c r="AB26" s="79">
        <f t="shared" si="10"/>
        <v>0</v>
      </c>
      <c r="AC26" s="78">
        <f t="shared" si="10"/>
        <v>200</v>
      </c>
      <c r="AD26" s="79">
        <f t="shared" si="10"/>
        <v>0</v>
      </c>
      <c r="AE26" s="76">
        <f t="shared" si="10"/>
        <v>7150</v>
      </c>
      <c r="AF26" s="77">
        <f t="shared" si="10"/>
        <v>4500</v>
      </c>
      <c r="AG26" s="64"/>
    </row>
    <row r="27" spans="1:33" ht="15" customHeight="1" x14ac:dyDescent="0.25">
      <c r="A27" s="65" t="s">
        <v>76</v>
      </c>
      <c r="B27" s="66"/>
      <c r="C27" s="233"/>
      <c r="D27" s="67"/>
      <c r="E27" s="68"/>
      <c r="F27" s="226"/>
      <c r="G27" s="134"/>
      <c r="H27" s="69"/>
      <c r="I27" s="32"/>
      <c r="J27" s="69"/>
      <c r="K27" s="32"/>
      <c r="L27" s="69"/>
      <c r="M27" s="32"/>
      <c r="N27" s="69"/>
      <c r="O27" s="32"/>
      <c r="P27" s="69"/>
      <c r="Q27" s="32"/>
      <c r="R27" s="69"/>
      <c r="S27" s="32"/>
      <c r="T27" s="69"/>
      <c r="U27" s="32"/>
      <c r="V27" s="69"/>
      <c r="W27" s="32"/>
      <c r="X27" s="69"/>
      <c r="Y27" s="32"/>
      <c r="Z27" s="69"/>
      <c r="AA27" s="32"/>
      <c r="AB27" s="69"/>
      <c r="AC27" s="32"/>
      <c r="AD27" s="69"/>
      <c r="AE27" s="68"/>
      <c r="AF27" s="26"/>
      <c r="AG27" s="64"/>
    </row>
    <row r="28" spans="1:33" ht="15" customHeight="1" x14ac:dyDescent="0.25">
      <c r="A28" s="70" t="s">
        <v>77</v>
      </c>
      <c r="B28" s="81" t="s">
        <v>78</v>
      </c>
      <c r="C28" s="233">
        <v>200</v>
      </c>
      <c r="D28" s="67">
        <f>C28/12</f>
        <v>16.666666666666668</v>
      </c>
      <c r="E28" s="68">
        <f>G28+I28+K28+M28+O28+Q28+S28+U28+W28+Y28+AA28+AC28</f>
        <v>133.33333333333334</v>
      </c>
      <c r="F28" s="226">
        <f>H28+J28+L28+N28+P28+R28+T28+V28+X28++Z28+AB28+AD28</f>
        <v>666.68</v>
      </c>
      <c r="G28" s="134"/>
      <c r="H28" s="69">
        <v>166.67</v>
      </c>
      <c r="I28" s="30"/>
      <c r="J28" s="69">
        <v>166.67</v>
      </c>
      <c r="K28" s="30"/>
      <c r="L28" s="69">
        <v>166.67</v>
      </c>
      <c r="M28" s="32"/>
      <c r="N28" s="69">
        <v>166.67</v>
      </c>
      <c r="O28" s="32">
        <f>D28</f>
        <v>16.666666666666668</v>
      </c>
      <c r="P28" s="69"/>
      <c r="Q28" s="32">
        <f>D28</f>
        <v>16.666666666666668</v>
      </c>
      <c r="R28" s="69"/>
      <c r="S28" s="32">
        <f>D28</f>
        <v>16.666666666666668</v>
      </c>
      <c r="T28" s="69"/>
      <c r="U28" s="32">
        <f>D28</f>
        <v>16.666666666666668</v>
      </c>
      <c r="V28" s="69"/>
      <c r="W28" s="32">
        <f>D28</f>
        <v>16.666666666666668</v>
      </c>
      <c r="X28" s="69"/>
      <c r="Y28" s="32">
        <f>D28</f>
        <v>16.666666666666668</v>
      </c>
      <c r="Z28" s="69"/>
      <c r="AA28" s="32">
        <f>D28</f>
        <v>16.666666666666668</v>
      </c>
      <c r="AB28" s="69"/>
      <c r="AC28" s="32">
        <f>D28</f>
        <v>16.666666666666668</v>
      </c>
      <c r="AD28" s="69"/>
      <c r="AE28" s="29">
        <f>G28+I28+K28+M28+O28+Q28+S28+U28+W28+Y28+AA28+AC28</f>
        <v>133.33333333333334</v>
      </c>
      <c r="AF28" s="33">
        <f>H28+J28+L28+N28+P28+R28+T28+V28+X28+Z28+AB28+AD28</f>
        <v>666.68</v>
      </c>
      <c r="AG28" s="64"/>
    </row>
    <row r="29" spans="1:33" ht="15" customHeight="1" x14ac:dyDescent="0.25">
      <c r="A29" s="89" t="s">
        <v>79</v>
      </c>
      <c r="B29" s="81" t="s">
        <v>80</v>
      </c>
      <c r="C29" s="233">
        <v>300</v>
      </c>
      <c r="D29" s="67">
        <f>C29/12</f>
        <v>25</v>
      </c>
      <c r="E29" s="68">
        <f>G29+I29+K29+M29+O29+Q29+S29+U29+W29+Y29+AA29+AC29</f>
        <v>225</v>
      </c>
      <c r="F29" s="226">
        <f>H29+J29+L29+N29+P29+R29+T29+V29+X29++Z29+AB29+AD29</f>
        <v>75</v>
      </c>
      <c r="G29" s="134"/>
      <c r="H29" s="69">
        <v>25</v>
      </c>
      <c r="I29" s="30"/>
      <c r="J29" s="69">
        <v>25</v>
      </c>
      <c r="K29" s="30"/>
      <c r="L29" s="71">
        <v>25</v>
      </c>
      <c r="M29" s="32">
        <f t="shared" ref="M29:M31" si="11">D29</f>
        <v>25</v>
      </c>
      <c r="N29" s="69"/>
      <c r="O29" s="32">
        <f t="shared" ref="O29:O31" si="12">D29</f>
        <v>25</v>
      </c>
      <c r="P29" s="69"/>
      <c r="Q29" s="32">
        <f t="shared" ref="Q29:Q31" si="13">D29</f>
        <v>25</v>
      </c>
      <c r="R29" s="69"/>
      <c r="S29" s="32">
        <f t="shared" ref="S29:S31" si="14">D29</f>
        <v>25</v>
      </c>
      <c r="T29" s="69"/>
      <c r="U29" s="32">
        <f t="shared" ref="U29:U31" si="15">D29</f>
        <v>25</v>
      </c>
      <c r="V29" s="69"/>
      <c r="W29" s="32">
        <f t="shared" ref="W29:W31" si="16">D29</f>
        <v>25</v>
      </c>
      <c r="X29" s="69"/>
      <c r="Y29" s="32">
        <f t="shared" ref="Y29:Y31" si="17">D29</f>
        <v>25</v>
      </c>
      <c r="Z29" s="69"/>
      <c r="AA29" s="32">
        <f t="shared" ref="AA29:AA31" si="18">D29</f>
        <v>25</v>
      </c>
      <c r="AB29" s="69"/>
      <c r="AC29" s="32">
        <f t="shared" ref="AC29:AC31" si="19">D29</f>
        <v>25</v>
      </c>
      <c r="AD29" s="69"/>
      <c r="AE29" s="29">
        <f>G29+I29+K29+M29+O29+Q29+S29+U29+W29+Y29+AA29+AC29</f>
        <v>225</v>
      </c>
      <c r="AF29" s="33">
        <f>H29+J29+L29+N29+P29+R29+T29+V29+X29+Z29+AB29+AD29</f>
        <v>75</v>
      </c>
      <c r="AG29" s="64"/>
    </row>
    <row r="30" spans="1:33" ht="15" customHeight="1" x14ac:dyDescent="0.25">
      <c r="A30" s="89" t="s">
        <v>81</v>
      </c>
      <c r="B30" s="81" t="s">
        <v>78</v>
      </c>
      <c r="C30" s="233">
        <v>200</v>
      </c>
      <c r="D30" s="67"/>
      <c r="E30" s="68">
        <f>G30+I30+K30+M30+O30+Q30+S30+U30+W30+Y30+AA30+AC30</f>
        <v>200</v>
      </c>
      <c r="F30" s="226">
        <f>H30+J30+L30+N30+P30+R30+T30+V30+X30++Z30+AB30+AD30</f>
        <v>0</v>
      </c>
      <c r="G30" s="134"/>
      <c r="H30" s="69"/>
      <c r="I30" s="30"/>
      <c r="J30" s="69"/>
      <c r="K30" s="30"/>
      <c r="L30" s="71"/>
      <c r="M30" s="32"/>
      <c r="N30" s="69"/>
      <c r="O30" s="32"/>
      <c r="P30" s="69"/>
      <c r="Q30" s="32">
        <f>C30</f>
        <v>200</v>
      </c>
      <c r="R30" s="69"/>
      <c r="S30" s="32"/>
      <c r="T30" s="69"/>
      <c r="U30" s="32"/>
      <c r="V30" s="69"/>
      <c r="W30" s="32"/>
      <c r="X30" s="69"/>
      <c r="Y30" s="32"/>
      <c r="Z30" s="69"/>
      <c r="AA30" s="32"/>
      <c r="AB30" s="69"/>
      <c r="AC30" s="32"/>
      <c r="AD30" s="69"/>
      <c r="AE30" s="29"/>
      <c r="AF30" s="33"/>
      <c r="AG30" s="64"/>
    </row>
    <row r="31" spans="1:33" ht="15" customHeight="1" x14ac:dyDescent="0.25">
      <c r="A31" s="89" t="s">
        <v>82</v>
      </c>
      <c r="B31" s="81" t="s">
        <v>48</v>
      </c>
      <c r="C31" s="233">
        <v>150</v>
      </c>
      <c r="D31" s="67">
        <f>C31/12</f>
        <v>12.5</v>
      </c>
      <c r="E31" s="68">
        <f>G31+I31+K31+M31+O31+Q31+S31+U31+W31+Y31+AA31+AC31</f>
        <v>112.5</v>
      </c>
      <c r="F31" s="226">
        <f>H31+J31+L31+N31+P31+R31+T31+V31+X31++Z31+AB31+AD31</f>
        <v>30</v>
      </c>
      <c r="G31" s="134"/>
      <c r="H31" s="69">
        <v>30</v>
      </c>
      <c r="I31" s="30"/>
      <c r="J31" s="69"/>
      <c r="K31" s="30"/>
      <c r="L31" s="71"/>
      <c r="M31" s="32">
        <f t="shared" si="11"/>
        <v>12.5</v>
      </c>
      <c r="N31" s="69"/>
      <c r="O31" s="32">
        <f t="shared" si="12"/>
        <v>12.5</v>
      </c>
      <c r="P31" s="69"/>
      <c r="Q31" s="32">
        <f t="shared" si="13"/>
        <v>12.5</v>
      </c>
      <c r="R31" s="69"/>
      <c r="S31" s="32">
        <f t="shared" si="14"/>
        <v>12.5</v>
      </c>
      <c r="T31" s="69"/>
      <c r="U31" s="32">
        <f t="shared" si="15"/>
        <v>12.5</v>
      </c>
      <c r="V31" s="69"/>
      <c r="W31" s="32">
        <f t="shared" si="16"/>
        <v>12.5</v>
      </c>
      <c r="X31" s="69"/>
      <c r="Y31" s="32">
        <f t="shared" si="17"/>
        <v>12.5</v>
      </c>
      <c r="Z31" s="69"/>
      <c r="AA31" s="32">
        <f t="shared" si="18"/>
        <v>12.5</v>
      </c>
      <c r="AB31" s="69"/>
      <c r="AC31" s="32">
        <f t="shared" si="19"/>
        <v>12.5</v>
      </c>
      <c r="AD31" s="69"/>
      <c r="AE31" s="29">
        <f>G31+I31+K31+M31+O31+Q31+S31+U31+W31+Y31+AA31+AC31</f>
        <v>112.5</v>
      </c>
      <c r="AF31" s="33">
        <f>H31+J31+L31+N31+P31+R31+T31+V31+X31+Z31+AB31+AD31</f>
        <v>30</v>
      </c>
      <c r="AG31" s="64"/>
    </row>
    <row r="32" spans="1:33" ht="15" customHeight="1" x14ac:dyDescent="0.25">
      <c r="A32" s="72"/>
      <c r="B32" s="66"/>
      <c r="C32" s="233"/>
      <c r="D32" s="67"/>
      <c r="E32" s="68"/>
      <c r="F32" s="226"/>
      <c r="G32" s="134"/>
      <c r="H32" s="69"/>
      <c r="I32" s="30"/>
      <c r="J32" s="69"/>
      <c r="K32" s="30"/>
      <c r="L32" s="71"/>
      <c r="M32" s="32"/>
      <c r="N32" s="69"/>
      <c r="O32" s="32"/>
      <c r="P32" s="69"/>
      <c r="Q32" s="32"/>
      <c r="R32" s="69"/>
      <c r="S32" s="32"/>
      <c r="T32" s="69"/>
      <c r="U32" s="32"/>
      <c r="V32" s="69"/>
      <c r="W32" s="32"/>
      <c r="X32" s="69"/>
      <c r="Y32" s="32"/>
      <c r="Z32" s="69"/>
      <c r="AA32" s="32"/>
      <c r="AB32" s="69"/>
      <c r="AC32" s="32"/>
      <c r="AD32" s="69"/>
      <c r="AE32" s="68"/>
      <c r="AF32" s="26"/>
      <c r="AG32" s="64"/>
    </row>
    <row r="33" spans="1:33" x14ac:dyDescent="0.25">
      <c r="A33" s="73" t="s">
        <v>83</v>
      </c>
      <c r="B33" s="74"/>
      <c r="C33" s="234">
        <f>SUM(C27:C32)</f>
        <v>850</v>
      </c>
      <c r="D33" s="75"/>
      <c r="E33" s="76">
        <f t="shared" ref="E33:AF33" si="20">SUM(E27:E32)</f>
        <v>670.83333333333337</v>
      </c>
      <c r="F33" s="235">
        <f t="shared" si="20"/>
        <v>771.68</v>
      </c>
      <c r="G33" s="217">
        <f t="shared" si="20"/>
        <v>0</v>
      </c>
      <c r="H33" s="79">
        <f t="shared" si="20"/>
        <v>221.67</v>
      </c>
      <c r="I33" s="78">
        <f t="shared" si="20"/>
        <v>0</v>
      </c>
      <c r="J33" s="79">
        <f t="shared" si="20"/>
        <v>191.67</v>
      </c>
      <c r="K33" s="78">
        <f t="shared" si="20"/>
        <v>0</v>
      </c>
      <c r="L33" s="79">
        <f t="shared" si="20"/>
        <v>191.67</v>
      </c>
      <c r="M33" s="78">
        <f t="shared" si="20"/>
        <v>37.5</v>
      </c>
      <c r="N33" s="79">
        <f t="shared" si="20"/>
        <v>166.67</v>
      </c>
      <c r="O33" s="78">
        <f t="shared" si="20"/>
        <v>54.166666666666671</v>
      </c>
      <c r="P33" s="79">
        <f t="shared" si="20"/>
        <v>0</v>
      </c>
      <c r="Q33" s="78">
        <f t="shared" si="20"/>
        <v>254.16666666666669</v>
      </c>
      <c r="R33" s="79">
        <f t="shared" si="20"/>
        <v>0</v>
      </c>
      <c r="S33" s="78">
        <f t="shared" si="20"/>
        <v>54.166666666666671</v>
      </c>
      <c r="T33" s="79">
        <f t="shared" si="20"/>
        <v>0</v>
      </c>
      <c r="U33" s="78">
        <f t="shared" si="20"/>
        <v>54.166666666666671</v>
      </c>
      <c r="V33" s="79">
        <f t="shared" si="20"/>
        <v>0</v>
      </c>
      <c r="W33" s="78">
        <f t="shared" si="20"/>
        <v>54.166666666666671</v>
      </c>
      <c r="X33" s="79">
        <f t="shared" si="20"/>
        <v>0</v>
      </c>
      <c r="Y33" s="78">
        <f t="shared" si="20"/>
        <v>54.166666666666671</v>
      </c>
      <c r="Z33" s="79">
        <f t="shared" si="20"/>
        <v>0</v>
      </c>
      <c r="AA33" s="78">
        <f t="shared" si="20"/>
        <v>54.166666666666671</v>
      </c>
      <c r="AB33" s="79">
        <f t="shared" si="20"/>
        <v>0</v>
      </c>
      <c r="AC33" s="78">
        <f t="shared" si="20"/>
        <v>54.166666666666671</v>
      </c>
      <c r="AD33" s="79">
        <f t="shared" si="20"/>
        <v>0</v>
      </c>
      <c r="AE33" s="76">
        <f t="shared" si="20"/>
        <v>470.83333333333337</v>
      </c>
      <c r="AF33" s="77">
        <f t="shared" si="20"/>
        <v>771.68</v>
      </c>
      <c r="AG33" s="64"/>
    </row>
    <row r="34" spans="1:33" ht="15" customHeight="1" x14ac:dyDescent="0.25">
      <c r="A34" s="65" t="s">
        <v>84</v>
      </c>
      <c r="B34" s="81"/>
      <c r="C34" s="233"/>
      <c r="D34" s="67"/>
      <c r="E34" s="68"/>
      <c r="F34" s="226"/>
      <c r="G34" s="134"/>
      <c r="H34" s="69"/>
      <c r="I34" s="32"/>
      <c r="J34" s="69"/>
      <c r="K34" s="32"/>
      <c r="L34" s="69"/>
      <c r="M34" s="32"/>
      <c r="N34" s="69"/>
      <c r="O34" s="32"/>
      <c r="P34" s="69"/>
      <c r="Q34" s="32"/>
      <c r="R34" s="69"/>
      <c r="S34" s="32"/>
      <c r="T34" s="69"/>
      <c r="U34" s="32"/>
      <c r="V34" s="69"/>
      <c r="W34" s="32"/>
      <c r="X34" s="69"/>
      <c r="Y34" s="32"/>
      <c r="Z34" s="69"/>
      <c r="AA34" s="32"/>
      <c r="AB34" s="69"/>
      <c r="AC34" s="32"/>
      <c r="AD34" s="69"/>
      <c r="AE34" s="68"/>
      <c r="AF34" s="26"/>
      <c r="AG34" s="64"/>
    </row>
    <row r="35" spans="1:33" ht="15" customHeight="1" x14ac:dyDescent="0.25">
      <c r="A35" s="85" t="s">
        <v>43</v>
      </c>
      <c r="C35" s="233">
        <v>800</v>
      </c>
      <c r="D35" s="67">
        <v>15</v>
      </c>
      <c r="E35" s="68">
        <f>G35+I35+K35+M35+O35+Q35+S35+U35+W35+Y35+AA35+AC35</f>
        <v>700</v>
      </c>
      <c r="F35" s="226">
        <f>H35+J35+L35+N35+P35+R35+T35+V35+X35++Z35+AB35+AD35</f>
        <v>100</v>
      </c>
      <c r="G35" s="134"/>
      <c r="H35" s="69"/>
      <c r="I35" s="30"/>
      <c r="J35" s="69"/>
      <c r="K35" s="30"/>
      <c r="L35" s="71">
        <v>100</v>
      </c>
      <c r="M35" s="32"/>
      <c r="N35" s="69"/>
      <c r="O35" s="32">
        <v>200</v>
      </c>
      <c r="P35" s="69"/>
      <c r="Q35" s="32">
        <v>200</v>
      </c>
      <c r="R35" s="69"/>
      <c r="S35" s="32"/>
      <c r="T35" s="69"/>
      <c r="U35" s="32"/>
      <c r="V35" s="69"/>
      <c r="W35" s="32">
        <v>150</v>
      </c>
      <c r="X35" s="69"/>
      <c r="Y35" s="32"/>
      <c r="Z35" s="69"/>
      <c r="AA35" s="32"/>
      <c r="AB35" s="69"/>
      <c r="AC35" s="32">
        <v>150</v>
      </c>
      <c r="AD35" s="69"/>
      <c r="AE35" s="29">
        <f t="shared" ref="AE35:AF37" si="21">G35+I35+K35+M35+O35+Q35+S35+U35+W35+Y35+AA35+AC35</f>
        <v>700</v>
      </c>
      <c r="AF35" s="33">
        <f t="shared" si="21"/>
        <v>100</v>
      </c>
      <c r="AG35" s="64"/>
    </row>
    <row r="36" spans="1:33" ht="15" customHeight="1" x14ac:dyDescent="0.25">
      <c r="A36" s="87" t="s">
        <v>44</v>
      </c>
      <c r="B36" s="81"/>
      <c r="C36" s="233">
        <v>200</v>
      </c>
      <c r="D36" s="67">
        <f>C36/12</f>
        <v>16.666666666666668</v>
      </c>
      <c r="E36" s="68">
        <f>G36+I36+K36+M36+O36+Q36+S36+U36+W36+Y36+AA36+AC36</f>
        <v>200</v>
      </c>
      <c r="F36" s="226">
        <f>H36+J36+L36+N36+P36+R36+T36+V36+X36++Z36+AB36+AD36</f>
        <v>0</v>
      </c>
      <c r="G36" s="134"/>
      <c r="H36" s="69"/>
      <c r="I36" s="30"/>
      <c r="J36" s="69"/>
      <c r="K36" s="30"/>
      <c r="L36" s="71"/>
      <c r="M36" s="32"/>
      <c r="N36" s="69"/>
      <c r="O36" s="32"/>
      <c r="P36" s="69"/>
      <c r="Q36" s="32">
        <f>C36/2</f>
        <v>100</v>
      </c>
      <c r="R36" s="69"/>
      <c r="S36" s="32"/>
      <c r="T36" s="69"/>
      <c r="U36" s="32"/>
      <c r="V36" s="69"/>
      <c r="W36" s="32"/>
      <c r="X36" s="69"/>
      <c r="Y36" s="32">
        <f>C36/2</f>
        <v>100</v>
      </c>
      <c r="Z36" s="69"/>
      <c r="AA36" s="32"/>
      <c r="AB36" s="69"/>
      <c r="AC36" s="32"/>
      <c r="AD36" s="69"/>
      <c r="AE36" s="29">
        <f t="shared" si="21"/>
        <v>200</v>
      </c>
      <c r="AF36" s="33">
        <f t="shared" si="21"/>
        <v>0</v>
      </c>
      <c r="AG36" s="64"/>
    </row>
    <row r="37" spans="1:33" ht="15" customHeight="1" x14ac:dyDescent="0.25">
      <c r="A37" s="85" t="s">
        <v>85</v>
      </c>
      <c r="B37" s="85" t="s">
        <v>86</v>
      </c>
      <c r="C37" s="233">
        <v>100</v>
      </c>
      <c r="D37" s="67">
        <f>C37/10</f>
        <v>10</v>
      </c>
      <c r="E37" s="68">
        <f>G37+I37+K37+M37+O37+Q37+S37+U37+W37+Y37+AA37+AC37</f>
        <v>70</v>
      </c>
      <c r="F37" s="226">
        <f>H37+J37+L37+N37+P37+R37+T37+V37+X37++Z37+AB37+AD37</f>
        <v>30</v>
      </c>
      <c r="G37" s="134"/>
      <c r="H37" s="69"/>
      <c r="I37" s="30"/>
      <c r="J37" s="69"/>
      <c r="K37" s="30"/>
      <c r="L37" s="71">
        <v>30</v>
      </c>
      <c r="M37" s="32"/>
      <c r="N37" s="69"/>
      <c r="O37" s="32"/>
      <c r="P37" s="69"/>
      <c r="Q37" s="32"/>
      <c r="R37" s="69"/>
      <c r="S37" s="32">
        <v>20</v>
      </c>
      <c r="T37" s="69"/>
      <c r="U37" s="32"/>
      <c r="V37" s="69"/>
      <c r="W37" s="32"/>
      <c r="X37" s="69"/>
      <c r="Y37" s="32">
        <v>25</v>
      </c>
      <c r="Z37" s="69"/>
      <c r="AA37" s="32"/>
      <c r="AB37" s="69"/>
      <c r="AC37" s="32">
        <v>25</v>
      </c>
      <c r="AD37" s="69"/>
      <c r="AE37" s="29">
        <f t="shared" si="21"/>
        <v>70</v>
      </c>
      <c r="AF37" s="33">
        <f t="shared" si="21"/>
        <v>30</v>
      </c>
      <c r="AG37" s="64"/>
    </row>
    <row r="38" spans="1:33" ht="15" customHeight="1" x14ac:dyDescent="0.25">
      <c r="A38" s="89"/>
      <c r="B38" s="81"/>
      <c r="C38" s="233"/>
      <c r="D38" s="67"/>
      <c r="E38" s="68"/>
      <c r="F38" s="226"/>
      <c r="G38" s="134"/>
      <c r="H38" s="69"/>
      <c r="I38" s="30"/>
      <c r="J38" s="69"/>
      <c r="K38" s="30"/>
      <c r="L38" s="71"/>
      <c r="M38" s="32"/>
      <c r="N38" s="69"/>
      <c r="O38" s="32"/>
      <c r="P38" s="69"/>
      <c r="Q38" s="32"/>
      <c r="R38" s="69"/>
      <c r="S38" s="32"/>
      <c r="T38" s="69"/>
      <c r="U38" s="32"/>
      <c r="V38" s="69"/>
      <c r="W38" s="32"/>
      <c r="X38" s="69"/>
      <c r="Y38" s="32"/>
      <c r="Z38" s="69"/>
      <c r="AA38" s="32"/>
      <c r="AB38" s="69"/>
      <c r="AC38" s="32"/>
      <c r="AD38" s="69"/>
      <c r="AE38" s="29"/>
      <c r="AF38" s="33"/>
      <c r="AG38" s="64"/>
    </row>
    <row r="39" spans="1:33" x14ac:dyDescent="0.25">
      <c r="A39" s="73" t="s">
        <v>87</v>
      </c>
      <c r="B39" s="74"/>
      <c r="C39" s="234">
        <f>SUM(C34:C38)</f>
        <v>1100</v>
      </c>
      <c r="D39" s="75"/>
      <c r="E39" s="76">
        <f t="shared" ref="E39:AF39" si="22">SUM(E34:E38)</f>
        <v>970</v>
      </c>
      <c r="F39" s="235">
        <f t="shared" si="22"/>
        <v>130</v>
      </c>
      <c r="G39" s="217">
        <f t="shared" si="22"/>
        <v>0</v>
      </c>
      <c r="H39" s="79">
        <f t="shared" si="22"/>
        <v>0</v>
      </c>
      <c r="I39" s="78">
        <f t="shared" si="22"/>
        <v>0</v>
      </c>
      <c r="J39" s="79">
        <f t="shared" si="22"/>
        <v>0</v>
      </c>
      <c r="K39" s="78">
        <f t="shared" si="22"/>
        <v>0</v>
      </c>
      <c r="L39" s="187">
        <f t="shared" si="22"/>
        <v>130</v>
      </c>
      <c r="M39" s="78">
        <f t="shared" si="22"/>
        <v>0</v>
      </c>
      <c r="N39" s="79">
        <f t="shared" si="22"/>
        <v>0</v>
      </c>
      <c r="O39" s="78">
        <f t="shared" si="22"/>
        <v>200</v>
      </c>
      <c r="P39" s="79">
        <f t="shared" si="22"/>
        <v>0</v>
      </c>
      <c r="Q39" s="78">
        <f t="shared" si="22"/>
        <v>300</v>
      </c>
      <c r="R39" s="79">
        <f t="shared" si="22"/>
        <v>0</v>
      </c>
      <c r="S39" s="78">
        <f t="shared" si="22"/>
        <v>20</v>
      </c>
      <c r="T39" s="79">
        <f t="shared" si="22"/>
        <v>0</v>
      </c>
      <c r="U39" s="78">
        <f t="shared" si="22"/>
        <v>0</v>
      </c>
      <c r="V39" s="79">
        <f t="shared" si="22"/>
        <v>0</v>
      </c>
      <c r="W39" s="78">
        <f t="shared" si="22"/>
        <v>150</v>
      </c>
      <c r="X39" s="79">
        <f t="shared" si="22"/>
        <v>0</v>
      </c>
      <c r="Y39" s="78">
        <f t="shared" si="22"/>
        <v>125</v>
      </c>
      <c r="Z39" s="79">
        <f t="shared" si="22"/>
        <v>0</v>
      </c>
      <c r="AA39" s="78">
        <f t="shared" si="22"/>
        <v>0</v>
      </c>
      <c r="AB39" s="79">
        <f t="shared" si="22"/>
        <v>0</v>
      </c>
      <c r="AC39" s="78">
        <f t="shared" si="22"/>
        <v>175</v>
      </c>
      <c r="AD39" s="79">
        <f t="shared" si="22"/>
        <v>0</v>
      </c>
      <c r="AE39" s="76">
        <f t="shared" si="22"/>
        <v>970</v>
      </c>
      <c r="AF39" s="77">
        <f t="shared" si="22"/>
        <v>130</v>
      </c>
      <c r="AG39" s="64"/>
    </row>
    <row r="40" spans="1:33" x14ac:dyDescent="0.25">
      <c r="A40" s="65" t="s">
        <v>88</v>
      </c>
      <c r="B40" s="81"/>
      <c r="C40" s="236"/>
      <c r="D40" s="91"/>
      <c r="E40" s="68"/>
      <c r="F40" s="237"/>
      <c r="G40" s="218"/>
      <c r="H40" s="84"/>
      <c r="I40" s="83"/>
      <c r="J40" s="84"/>
      <c r="K40" s="83"/>
      <c r="L40" s="188"/>
      <c r="M40" s="83"/>
      <c r="N40" s="84"/>
      <c r="O40" s="83"/>
      <c r="P40" s="84"/>
      <c r="Q40" s="83"/>
      <c r="R40" s="84"/>
      <c r="S40" s="83"/>
      <c r="T40" s="84"/>
      <c r="U40" s="83"/>
      <c r="V40" s="84"/>
      <c r="W40" s="83"/>
      <c r="X40" s="84"/>
      <c r="Y40" s="83"/>
      <c r="Z40" s="84"/>
      <c r="AA40" s="83"/>
      <c r="AB40" s="84"/>
      <c r="AC40" s="83"/>
      <c r="AD40" s="84"/>
      <c r="AE40" s="68"/>
      <c r="AF40" s="182"/>
      <c r="AG40" s="64"/>
    </row>
    <row r="41" spans="1:33" x14ac:dyDescent="0.25">
      <c r="A41" s="65" t="s">
        <v>28</v>
      </c>
      <c r="B41" s="81"/>
      <c r="C41" s="238"/>
      <c r="D41" s="82"/>
      <c r="E41" s="68"/>
      <c r="F41" s="226"/>
      <c r="G41" s="218"/>
      <c r="H41" s="84"/>
      <c r="I41" s="83"/>
      <c r="J41" s="84"/>
      <c r="K41" s="83"/>
      <c r="L41" s="188"/>
      <c r="M41" s="83"/>
      <c r="N41" s="84"/>
      <c r="O41" s="83"/>
      <c r="P41" s="84"/>
      <c r="Q41" s="83"/>
      <c r="R41" s="84"/>
      <c r="S41" s="83"/>
      <c r="T41" s="84"/>
      <c r="U41" s="83"/>
      <c r="V41" s="84"/>
      <c r="W41" s="83"/>
      <c r="X41" s="84"/>
      <c r="Y41" s="83"/>
      <c r="Z41" s="84"/>
      <c r="AA41" s="83"/>
      <c r="AB41" s="84"/>
      <c r="AC41" s="83"/>
      <c r="AD41" s="84"/>
      <c r="AE41" s="68"/>
      <c r="AF41" s="26"/>
      <c r="AG41" s="64"/>
    </row>
    <row r="42" spans="1:33" ht="15.75" x14ac:dyDescent="0.25">
      <c r="A42" s="85" t="s">
        <v>89</v>
      </c>
      <c r="B42" s="10" t="s">
        <v>90</v>
      </c>
      <c r="C42" s="225">
        <v>200</v>
      </c>
      <c r="D42" s="24">
        <f>C42/12</f>
        <v>16.666666666666668</v>
      </c>
      <c r="E42" s="29">
        <f t="shared" ref="E42:F42" si="23">G42+I42+K42+M42+O42+Q42+S42+U42+W42++Y42+AA42+AC42</f>
        <v>150</v>
      </c>
      <c r="F42" s="226">
        <f t="shared" si="23"/>
        <v>50.010000000000005</v>
      </c>
      <c r="G42" s="218"/>
      <c r="H42" s="84">
        <v>16.670000000000002</v>
      </c>
      <c r="I42" s="68"/>
      <c r="J42" s="86">
        <v>16.670000000000002</v>
      </c>
      <c r="K42" s="83"/>
      <c r="L42" s="188">
        <v>16.670000000000002</v>
      </c>
      <c r="M42" s="83">
        <f>D42</f>
        <v>16.666666666666668</v>
      </c>
      <c r="N42" s="84"/>
      <c r="O42" s="83">
        <f>D42</f>
        <v>16.666666666666668</v>
      </c>
      <c r="P42" s="84"/>
      <c r="Q42" s="83">
        <f>D42</f>
        <v>16.666666666666668</v>
      </c>
      <c r="R42" s="84"/>
      <c r="S42" s="83">
        <f>D42</f>
        <v>16.666666666666668</v>
      </c>
      <c r="T42" s="84"/>
      <c r="U42" s="83">
        <f>D42</f>
        <v>16.666666666666668</v>
      </c>
      <c r="V42" s="84"/>
      <c r="W42" s="83">
        <f>D42</f>
        <v>16.666666666666668</v>
      </c>
      <c r="X42" s="84"/>
      <c r="Y42" s="83">
        <f>D42</f>
        <v>16.666666666666668</v>
      </c>
      <c r="Z42" s="84"/>
      <c r="AA42" s="83">
        <f>D42</f>
        <v>16.666666666666668</v>
      </c>
      <c r="AB42" s="84"/>
      <c r="AC42" s="83">
        <f>D42</f>
        <v>16.666666666666668</v>
      </c>
      <c r="AD42" s="84"/>
      <c r="AE42" s="29">
        <f t="shared" ref="AE42:AF44" si="24">G42+I42+K42+M42+O42+Q42+S42+U42+W42+Y42+AA42+AC42</f>
        <v>150</v>
      </c>
      <c r="AF42" s="33">
        <f t="shared" si="24"/>
        <v>50.010000000000005</v>
      </c>
      <c r="AG42" s="64"/>
    </row>
    <row r="43" spans="1:33" ht="15.75" x14ac:dyDescent="0.25">
      <c r="A43" s="85" t="s">
        <v>91</v>
      </c>
      <c r="C43" s="225">
        <f>'Project Budget example'!C35*4</f>
        <v>200</v>
      </c>
      <c r="D43" s="24"/>
      <c r="E43" s="29">
        <f t="shared" ref="E43" si="25">G43+I43+K43+M43+O43+Q43+S43+U43+W43++Y43+AA43+AC43</f>
        <v>0</v>
      </c>
      <c r="F43" s="226">
        <f t="shared" ref="F43" si="26">H43+J43+L43+N43+P43+R43+T43+V43+X43++Z43+AB43+AD43</f>
        <v>0</v>
      </c>
      <c r="G43" s="218"/>
      <c r="H43" s="84"/>
      <c r="I43" s="68"/>
      <c r="J43" s="86"/>
      <c r="K43" s="83"/>
      <c r="L43" s="188"/>
      <c r="M43" s="83"/>
      <c r="N43" s="84"/>
      <c r="O43" s="83"/>
      <c r="P43" s="84"/>
      <c r="Q43" s="83"/>
      <c r="R43" s="84"/>
      <c r="S43" s="83"/>
      <c r="T43" s="84"/>
      <c r="U43" s="83"/>
      <c r="V43" s="84"/>
      <c r="W43" s="83"/>
      <c r="X43" s="84"/>
      <c r="Y43" s="83"/>
      <c r="Z43" s="84"/>
      <c r="AA43" s="83"/>
      <c r="AB43" s="84"/>
      <c r="AC43" s="83"/>
      <c r="AD43" s="84"/>
      <c r="AE43" s="29">
        <f t="shared" si="24"/>
        <v>0</v>
      </c>
      <c r="AF43" s="33">
        <f t="shared" si="24"/>
        <v>0</v>
      </c>
      <c r="AG43" s="64"/>
    </row>
    <row r="44" spans="1:33" s="48" customFormat="1" x14ac:dyDescent="0.25">
      <c r="A44" s="87" t="s">
        <v>92</v>
      </c>
      <c r="B44" s="81"/>
      <c r="C44" s="238">
        <v>300</v>
      </c>
      <c r="D44" s="24"/>
      <c r="E44" s="29">
        <f>G44+I44+K44+M44+O44+Q44+S44+U44+W44++Y44+AA44+AC44</f>
        <v>0</v>
      </c>
      <c r="F44" s="226">
        <f>H44+J44+L44+N44+P44+R44+T44+V44+X44++Z44+AB44+AD44</f>
        <v>0</v>
      </c>
      <c r="G44" s="218"/>
      <c r="H44" s="84"/>
      <c r="I44" s="68"/>
      <c r="J44" s="88"/>
      <c r="K44" s="83"/>
      <c r="L44" s="188"/>
      <c r="M44" s="83"/>
      <c r="N44" s="84"/>
      <c r="O44" s="83"/>
      <c r="P44" s="84"/>
      <c r="Q44" s="83"/>
      <c r="R44" s="84"/>
      <c r="S44" s="83"/>
      <c r="T44" s="84"/>
      <c r="U44" s="83"/>
      <c r="V44" s="84"/>
      <c r="W44" s="83"/>
      <c r="X44" s="84"/>
      <c r="Y44" s="83"/>
      <c r="Z44" s="84"/>
      <c r="AA44" s="83"/>
      <c r="AB44" s="84"/>
      <c r="AC44" s="83"/>
      <c r="AD44" s="84"/>
      <c r="AE44" s="29">
        <f t="shared" si="24"/>
        <v>0</v>
      </c>
      <c r="AF44" s="33">
        <f t="shared" si="24"/>
        <v>0</v>
      </c>
      <c r="AG44" s="9"/>
    </row>
    <row r="45" spans="1:33" s="48" customFormat="1" x14ac:dyDescent="0.25">
      <c r="A45" s="87"/>
      <c r="B45" s="81"/>
      <c r="C45" s="238"/>
      <c r="D45" s="24"/>
      <c r="E45" s="29"/>
      <c r="F45" s="226"/>
      <c r="G45" s="218"/>
      <c r="H45" s="84"/>
      <c r="I45" s="68"/>
      <c r="J45" s="86"/>
      <c r="K45" s="83"/>
      <c r="L45" s="188"/>
      <c r="M45" s="83"/>
      <c r="N45" s="84"/>
      <c r="O45" s="83"/>
      <c r="P45" s="84"/>
      <c r="Q45" s="83"/>
      <c r="R45" s="84"/>
      <c r="S45" s="83"/>
      <c r="T45" s="84"/>
      <c r="U45" s="83"/>
      <c r="V45" s="84"/>
      <c r="W45" s="83"/>
      <c r="X45" s="84"/>
      <c r="Y45" s="83"/>
      <c r="Z45" s="84"/>
      <c r="AA45" s="83"/>
      <c r="AB45" s="84"/>
      <c r="AC45" s="83"/>
      <c r="AD45" s="84"/>
      <c r="AE45" s="29"/>
      <c r="AF45" s="33"/>
      <c r="AG45" s="9"/>
    </row>
    <row r="46" spans="1:33" s="48" customFormat="1" x14ac:dyDescent="0.25">
      <c r="A46" s="146" t="s">
        <v>93</v>
      </c>
      <c r="B46" s="81"/>
      <c r="C46" s="238"/>
      <c r="D46" s="24"/>
      <c r="E46" s="29"/>
      <c r="F46" s="226"/>
      <c r="G46" s="218"/>
      <c r="H46" s="84"/>
      <c r="I46" s="68"/>
      <c r="J46" s="86"/>
      <c r="K46" s="83"/>
      <c r="L46" s="188"/>
      <c r="M46" s="83"/>
      <c r="N46" s="84"/>
      <c r="O46" s="83"/>
      <c r="P46" s="84"/>
      <c r="Q46" s="83"/>
      <c r="R46" s="84"/>
      <c r="S46" s="83"/>
      <c r="T46" s="84"/>
      <c r="U46" s="83"/>
      <c r="V46" s="84"/>
      <c r="W46" s="83"/>
      <c r="X46" s="84"/>
      <c r="Y46" s="83"/>
      <c r="Z46" s="84"/>
      <c r="AA46" s="83"/>
      <c r="AB46" s="84"/>
      <c r="AC46" s="83"/>
      <c r="AD46" s="84"/>
      <c r="AE46" s="29"/>
      <c r="AF46" s="33"/>
      <c r="AG46" s="9"/>
    </row>
    <row r="47" spans="1:33" ht="15.75" x14ac:dyDescent="0.25">
      <c r="A47" s="85" t="s">
        <v>94</v>
      </c>
      <c r="C47" s="225">
        <f>('Project Budget example'!C38+'Project Budget example'!C39+'Project Budget example'!C40)*4</f>
        <v>520</v>
      </c>
      <c r="D47" s="24"/>
      <c r="E47" s="29">
        <f t="shared" ref="E47:F49" si="27">G47+I47+K47+M47+O47+Q47+S47+U47+W47++Y47+AA47+AC47</f>
        <v>0</v>
      </c>
      <c r="F47" s="226">
        <f t="shared" si="27"/>
        <v>0</v>
      </c>
      <c r="G47" s="218"/>
      <c r="H47" s="84"/>
      <c r="I47" s="68"/>
      <c r="J47" s="86"/>
      <c r="K47" s="83"/>
      <c r="L47" s="188"/>
      <c r="M47" s="83"/>
      <c r="N47" s="84"/>
      <c r="O47" s="83"/>
      <c r="P47" s="84"/>
      <c r="Q47" s="83"/>
      <c r="R47" s="84"/>
      <c r="S47" s="83"/>
      <c r="T47" s="84"/>
      <c r="U47" s="83"/>
      <c r="V47" s="84"/>
      <c r="W47" s="83"/>
      <c r="X47" s="84"/>
      <c r="Y47" s="83"/>
      <c r="Z47" s="84"/>
      <c r="AA47" s="83"/>
      <c r="AB47" s="84"/>
      <c r="AC47" s="83"/>
      <c r="AD47" s="84"/>
      <c r="AE47" s="29">
        <f t="shared" ref="AE47:AF49" si="28">G47+I47+K47+M47+O47+Q47+S47+U47+W47+Y47+AA47+AC47</f>
        <v>0</v>
      </c>
      <c r="AF47" s="33">
        <f t="shared" si="28"/>
        <v>0</v>
      </c>
      <c r="AG47" s="64"/>
    </row>
    <row r="48" spans="1:33" ht="15.75" x14ac:dyDescent="0.25">
      <c r="A48" s="85" t="s">
        <v>95</v>
      </c>
      <c r="B48" s="10" t="s">
        <v>96</v>
      </c>
      <c r="C48" s="225">
        <v>100</v>
      </c>
      <c r="D48" s="24"/>
      <c r="E48" s="29">
        <f t="shared" ref="E48" si="29">G48+I48+K48+M48+O48+Q48+S48+U48+W48++Y48+AA48+AC48</f>
        <v>0</v>
      </c>
      <c r="F48" s="226">
        <f t="shared" ref="F48" si="30">H48+J48+L48+N48+P48+R48+T48+V48+X48++Z48+AB48+AD48</f>
        <v>0</v>
      </c>
      <c r="G48" s="218"/>
      <c r="H48" s="84"/>
      <c r="I48" s="68"/>
      <c r="J48" s="86"/>
      <c r="K48" s="83"/>
      <c r="L48" s="188"/>
      <c r="M48" s="83"/>
      <c r="N48" s="84"/>
      <c r="O48" s="83"/>
      <c r="P48" s="84"/>
      <c r="Q48" s="83"/>
      <c r="R48" s="84"/>
      <c r="S48" s="83"/>
      <c r="T48" s="84"/>
      <c r="U48" s="83"/>
      <c r="V48" s="84"/>
      <c r="W48" s="83"/>
      <c r="X48" s="84"/>
      <c r="Y48" s="83"/>
      <c r="Z48" s="84"/>
      <c r="AA48" s="83"/>
      <c r="AB48" s="84"/>
      <c r="AC48" s="83"/>
      <c r="AD48" s="84"/>
      <c r="AE48" s="29">
        <f t="shared" si="28"/>
        <v>0</v>
      </c>
      <c r="AF48" s="33">
        <f t="shared" si="28"/>
        <v>0</v>
      </c>
      <c r="AG48" s="64"/>
    </row>
    <row r="49" spans="1:33" ht="15.75" x14ac:dyDescent="0.25">
      <c r="A49" s="85"/>
      <c r="C49" s="225"/>
      <c r="D49" s="24"/>
      <c r="E49" s="29">
        <f t="shared" si="27"/>
        <v>0</v>
      </c>
      <c r="F49" s="226">
        <f t="shared" si="27"/>
        <v>0</v>
      </c>
      <c r="G49" s="218"/>
      <c r="H49" s="84"/>
      <c r="I49" s="68"/>
      <c r="J49" s="86"/>
      <c r="K49" s="83"/>
      <c r="L49" s="188"/>
      <c r="M49" s="83"/>
      <c r="N49" s="84"/>
      <c r="O49" s="83"/>
      <c r="P49" s="84"/>
      <c r="Q49" s="83"/>
      <c r="R49" s="84"/>
      <c r="S49" s="83"/>
      <c r="T49" s="84"/>
      <c r="U49" s="83"/>
      <c r="V49" s="84"/>
      <c r="W49" s="83"/>
      <c r="X49" s="84"/>
      <c r="Y49" s="83"/>
      <c r="Z49" s="84"/>
      <c r="AA49" s="83"/>
      <c r="AB49" s="84"/>
      <c r="AC49" s="83"/>
      <c r="AD49" s="84"/>
      <c r="AE49" s="29">
        <f t="shared" si="28"/>
        <v>0</v>
      </c>
      <c r="AF49" s="33">
        <f t="shared" si="28"/>
        <v>0</v>
      </c>
      <c r="AG49" s="64"/>
    </row>
    <row r="50" spans="1:33" ht="15.75" x14ac:dyDescent="0.25">
      <c r="A50" s="145" t="s">
        <v>97</v>
      </c>
      <c r="C50" s="225"/>
      <c r="D50" s="24"/>
      <c r="E50" s="29"/>
      <c r="F50" s="226"/>
      <c r="G50" s="218"/>
      <c r="H50" s="84"/>
      <c r="I50" s="68"/>
      <c r="J50" s="86"/>
      <c r="K50" s="83"/>
      <c r="L50" s="188"/>
      <c r="M50" s="83"/>
      <c r="N50" s="84"/>
      <c r="O50" s="83"/>
      <c r="P50" s="84"/>
      <c r="Q50" s="83"/>
      <c r="R50" s="84"/>
      <c r="S50" s="83"/>
      <c r="T50" s="84"/>
      <c r="U50" s="83"/>
      <c r="V50" s="84"/>
      <c r="W50" s="83"/>
      <c r="X50" s="84"/>
      <c r="Y50" s="83"/>
      <c r="Z50" s="84"/>
      <c r="AA50" s="83"/>
      <c r="AB50" s="84"/>
      <c r="AC50" s="83"/>
      <c r="AD50" s="84"/>
      <c r="AE50" s="29"/>
      <c r="AF50" s="33"/>
      <c r="AG50" s="64"/>
    </row>
    <row r="51" spans="1:33" ht="15.75" x14ac:dyDescent="0.25">
      <c r="A51" s="85" t="s">
        <v>98</v>
      </c>
      <c r="C51" s="225"/>
      <c r="D51" s="24"/>
      <c r="E51" s="29">
        <f t="shared" ref="E51:E53" si="31">G51+I51+K51+M51+O51+Q51+S51+U51+W51++Y51+AA51+AC51</f>
        <v>0</v>
      </c>
      <c r="F51" s="226">
        <f t="shared" ref="F51:F53" si="32">H51+J51+L51+N51+P51+R51+T51+V51+X51++Z51+AB51+AD51</f>
        <v>0</v>
      </c>
      <c r="G51" s="218"/>
      <c r="H51" s="84"/>
      <c r="I51" s="68"/>
      <c r="J51" s="86"/>
      <c r="K51" s="83"/>
      <c r="L51" s="188"/>
      <c r="M51" s="83"/>
      <c r="N51" s="84"/>
      <c r="O51" s="83"/>
      <c r="P51" s="84"/>
      <c r="Q51" s="83"/>
      <c r="R51" s="84"/>
      <c r="S51" s="83"/>
      <c r="T51" s="84"/>
      <c r="U51" s="83"/>
      <c r="V51" s="84"/>
      <c r="W51" s="83"/>
      <c r="X51" s="84"/>
      <c r="Y51" s="83"/>
      <c r="Z51" s="84"/>
      <c r="AA51" s="83"/>
      <c r="AB51" s="84"/>
      <c r="AC51" s="83"/>
      <c r="AD51" s="84"/>
      <c r="AE51" s="29">
        <f t="shared" ref="AE51:AF53" si="33">G51+I51+K51+M51+O51+Q51+S51+U51+W51+Y51+AA51+AC51</f>
        <v>0</v>
      </c>
      <c r="AF51" s="33">
        <f t="shared" si="33"/>
        <v>0</v>
      </c>
      <c r="AG51" s="64"/>
    </row>
    <row r="52" spans="1:33" ht="15.75" x14ac:dyDescent="0.25">
      <c r="A52" s="85" t="s">
        <v>99</v>
      </c>
      <c r="C52" s="225">
        <f>'Project Budget example'!C42*4</f>
        <v>400</v>
      </c>
      <c r="D52" s="24"/>
      <c r="E52" s="29">
        <f t="shared" si="31"/>
        <v>0</v>
      </c>
      <c r="F52" s="226">
        <f t="shared" si="32"/>
        <v>0</v>
      </c>
      <c r="G52" s="218"/>
      <c r="H52" s="84"/>
      <c r="I52" s="68"/>
      <c r="J52" s="86"/>
      <c r="K52" s="83"/>
      <c r="L52" s="188"/>
      <c r="M52" s="83"/>
      <c r="N52" s="84"/>
      <c r="O52" s="83"/>
      <c r="P52" s="84"/>
      <c r="Q52" s="83"/>
      <c r="R52" s="84"/>
      <c r="S52" s="83"/>
      <c r="T52" s="84"/>
      <c r="U52" s="83"/>
      <c r="V52" s="84"/>
      <c r="W52" s="83"/>
      <c r="X52" s="84"/>
      <c r="Y52" s="83"/>
      <c r="Z52" s="84"/>
      <c r="AA52" s="83"/>
      <c r="AB52" s="84"/>
      <c r="AC52" s="83"/>
      <c r="AD52" s="84"/>
      <c r="AE52" s="29">
        <f t="shared" si="33"/>
        <v>0</v>
      </c>
      <c r="AF52" s="33">
        <f t="shared" si="33"/>
        <v>0</v>
      </c>
      <c r="AG52" s="64"/>
    </row>
    <row r="53" spans="1:33" ht="15.75" x14ac:dyDescent="0.25">
      <c r="A53" s="85" t="s">
        <v>100</v>
      </c>
      <c r="C53" s="225"/>
      <c r="D53" s="24"/>
      <c r="E53" s="29">
        <f t="shared" si="31"/>
        <v>0</v>
      </c>
      <c r="F53" s="226">
        <f t="shared" si="32"/>
        <v>0</v>
      </c>
      <c r="G53" s="218"/>
      <c r="H53" s="84"/>
      <c r="I53" s="68"/>
      <c r="J53" s="86"/>
      <c r="K53" s="83"/>
      <c r="L53" s="188"/>
      <c r="M53" s="83"/>
      <c r="N53" s="84"/>
      <c r="O53" s="83"/>
      <c r="P53" s="84"/>
      <c r="Q53" s="83"/>
      <c r="R53" s="84"/>
      <c r="S53" s="83"/>
      <c r="T53" s="84"/>
      <c r="U53" s="83"/>
      <c r="V53" s="84"/>
      <c r="W53" s="83"/>
      <c r="X53" s="84"/>
      <c r="Y53" s="83"/>
      <c r="Z53" s="84"/>
      <c r="AA53" s="83"/>
      <c r="AB53" s="84"/>
      <c r="AC53" s="83"/>
      <c r="AD53" s="84"/>
      <c r="AE53" s="29">
        <f t="shared" si="33"/>
        <v>0</v>
      </c>
      <c r="AF53" s="33">
        <f t="shared" si="33"/>
        <v>0</v>
      </c>
      <c r="AG53" s="64"/>
    </row>
    <row r="54" spans="1:33" s="48" customFormat="1" x14ac:dyDescent="0.25">
      <c r="A54" s="89"/>
      <c r="B54" s="81"/>
      <c r="C54" s="238"/>
      <c r="D54" s="82"/>
      <c r="E54" s="29"/>
      <c r="F54" s="226"/>
      <c r="G54" s="218"/>
      <c r="H54" s="84"/>
      <c r="I54" s="68"/>
      <c r="J54" s="88"/>
      <c r="K54" s="83"/>
      <c r="L54" s="188"/>
      <c r="M54" s="83"/>
      <c r="N54" s="84"/>
      <c r="O54" s="83"/>
      <c r="P54" s="84"/>
      <c r="Q54" s="83"/>
      <c r="R54" s="84"/>
      <c r="S54" s="83"/>
      <c r="T54" s="84"/>
      <c r="U54" s="83"/>
      <c r="V54" s="84"/>
      <c r="W54" s="83"/>
      <c r="X54" s="84"/>
      <c r="Y54" s="83"/>
      <c r="Z54" s="84"/>
      <c r="AA54" s="83"/>
      <c r="AB54" s="84"/>
      <c r="AC54" s="83"/>
      <c r="AD54" s="84"/>
      <c r="AE54" s="29"/>
      <c r="AF54" s="26"/>
      <c r="AG54" s="9"/>
    </row>
    <row r="55" spans="1:33" x14ac:dyDescent="0.25">
      <c r="A55" s="73" t="s">
        <v>101</v>
      </c>
      <c r="B55" s="74"/>
      <c r="C55" s="234">
        <f>SUM(C42:C54)</f>
        <v>1720</v>
      </c>
      <c r="D55" s="75">
        <f>SUM(D42:D54)</f>
        <v>16.666666666666668</v>
      </c>
      <c r="E55" s="76">
        <f t="shared" ref="E55:AF55" si="34">SUM(E41:E54)</f>
        <v>150</v>
      </c>
      <c r="F55" s="239">
        <f t="shared" si="34"/>
        <v>50.010000000000005</v>
      </c>
      <c r="G55" s="219">
        <f t="shared" si="34"/>
        <v>0</v>
      </c>
      <c r="H55" s="90">
        <f t="shared" si="34"/>
        <v>16.670000000000002</v>
      </c>
      <c r="I55" s="76">
        <f t="shared" si="34"/>
        <v>0</v>
      </c>
      <c r="J55" s="90">
        <f t="shared" si="34"/>
        <v>16.670000000000002</v>
      </c>
      <c r="K55" s="76">
        <f t="shared" si="34"/>
        <v>0</v>
      </c>
      <c r="L55" s="189">
        <f t="shared" si="34"/>
        <v>16.670000000000002</v>
      </c>
      <c r="M55" s="76">
        <f t="shared" si="34"/>
        <v>16.666666666666668</v>
      </c>
      <c r="N55" s="90">
        <f t="shared" si="34"/>
        <v>0</v>
      </c>
      <c r="O55" s="76">
        <f t="shared" si="34"/>
        <v>16.666666666666668</v>
      </c>
      <c r="P55" s="90">
        <f t="shared" si="34"/>
        <v>0</v>
      </c>
      <c r="Q55" s="76">
        <f t="shared" si="34"/>
        <v>16.666666666666668</v>
      </c>
      <c r="R55" s="90">
        <f t="shared" si="34"/>
        <v>0</v>
      </c>
      <c r="S55" s="76">
        <f t="shared" si="34"/>
        <v>16.666666666666668</v>
      </c>
      <c r="T55" s="90">
        <f t="shared" si="34"/>
        <v>0</v>
      </c>
      <c r="U55" s="76">
        <f t="shared" si="34"/>
        <v>16.666666666666668</v>
      </c>
      <c r="V55" s="90">
        <f t="shared" si="34"/>
        <v>0</v>
      </c>
      <c r="W55" s="76">
        <f t="shared" si="34"/>
        <v>16.666666666666668</v>
      </c>
      <c r="X55" s="90">
        <f t="shared" si="34"/>
        <v>0</v>
      </c>
      <c r="Y55" s="76">
        <f t="shared" si="34"/>
        <v>16.666666666666668</v>
      </c>
      <c r="Z55" s="90">
        <f t="shared" si="34"/>
        <v>0</v>
      </c>
      <c r="AA55" s="76">
        <f t="shared" si="34"/>
        <v>16.666666666666668</v>
      </c>
      <c r="AB55" s="90">
        <f t="shared" si="34"/>
        <v>0</v>
      </c>
      <c r="AC55" s="76">
        <f t="shared" si="34"/>
        <v>16.666666666666668</v>
      </c>
      <c r="AD55" s="90">
        <f t="shared" si="34"/>
        <v>0</v>
      </c>
      <c r="AE55" s="76">
        <f>SUM(AE41:AE54)</f>
        <v>150</v>
      </c>
      <c r="AF55" s="90">
        <f t="shared" si="34"/>
        <v>50.010000000000005</v>
      </c>
      <c r="AG55" s="64"/>
    </row>
    <row r="56" spans="1:33" x14ac:dyDescent="0.25">
      <c r="A56" s="89"/>
      <c r="B56" s="81"/>
      <c r="C56" s="236"/>
      <c r="D56" s="91"/>
      <c r="E56" s="68"/>
      <c r="F56" s="240"/>
      <c r="G56" s="220"/>
      <c r="H56" s="88"/>
      <c r="I56" s="68"/>
      <c r="J56" s="88"/>
      <c r="K56" s="68"/>
      <c r="L56" s="190"/>
      <c r="M56" s="68"/>
      <c r="N56" s="88"/>
      <c r="O56" s="68"/>
      <c r="P56" s="88"/>
      <c r="Q56" s="68"/>
      <c r="R56" s="88"/>
      <c r="S56" s="68"/>
      <c r="T56" s="88"/>
      <c r="U56" s="68"/>
      <c r="V56" s="88"/>
      <c r="W56" s="68"/>
      <c r="X56" s="88"/>
      <c r="Y56" s="68"/>
      <c r="Z56" s="88"/>
      <c r="AA56" s="68"/>
      <c r="AB56" s="88"/>
      <c r="AC56" s="68"/>
      <c r="AD56" s="88"/>
      <c r="AE56" s="68"/>
      <c r="AF56" s="88"/>
      <c r="AG56" s="64"/>
    </row>
    <row r="57" spans="1:33" x14ac:dyDescent="0.25">
      <c r="A57" s="89" t="s">
        <v>102</v>
      </c>
      <c r="B57" s="81"/>
      <c r="C57" s="236"/>
      <c r="D57" s="91"/>
      <c r="E57" s="68"/>
      <c r="F57" s="240"/>
      <c r="G57" s="220"/>
      <c r="H57" s="88"/>
      <c r="I57" s="68"/>
      <c r="J57" s="88"/>
      <c r="K57" s="68"/>
      <c r="L57" s="190"/>
      <c r="M57" s="68"/>
      <c r="N57" s="88"/>
      <c r="O57" s="68"/>
      <c r="P57" s="88"/>
      <c r="Q57" s="68"/>
      <c r="R57" s="88"/>
      <c r="S57" s="68"/>
      <c r="T57" s="88"/>
      <c r="U57" s="68"/>
      <c r="V57" s="88"/>
      <c r="W57" s="68"/>
      <c r="X57" s="88"/>
      <c r="Y57" s="68"/>
      <c r="Z57" s="88"/>
      <c r="AA57" s="68"/>
      <c r="AB57" s="88"/>
      <c r="AC57" s="68"/>
      <c r="AD57" s="88"/>
      <c r="AE57" s="68"/>
      <c r="AF57" s="88"/>
      <c r="AG57" s="64"/>
    </row>
    <row r="58" spans="1:33" x14ac:dyDescent="0.25">
      <c r="A58" s="89" t="s">
        <v>103</v>
      </c>
      <c r="B58" s="81"/>
      <c r="C58" s="236"/>
      <c r="D58" s="91"/>
      <c r="E58" s="68"/>
      <c r="F58" s="240"/>
      <c r="G58" s="220"/>
      <c r="H58" s="88"/>
      <c r="I58" s="68"/>
      <c r="J58" s="88"/>
      <c r="K58" s="68"/>
      <c r="L58" s="190"/>
      <c r="M58" s="68"/>
      <c r="N58" s="88"/>
      <c r="O58" s="68"/>
      <c r="P58" s="88"/>
      <c r="Q58" s="68"/>
      <c r="R58" s="88"/>
      <c r="S58" s="68"/>
      <c r="T58" s="88"/>
      <c r="U58" s="68"/>
      <c r="V58" s="88"/>
      <c r="W58" s="68"/>
      <c r="X58" s="88"/>
      <c r="Y58" s="68"/>
      <c r="Z58" s="88"/>
      <c r="AA58" s="68"/>
      <c r="AB58" s="88"/>
      <c r="AC58" s="68"/>
      <c r="AD58" s="88"/>
      <c r="AE58" s="68"/>
      <c r="AF58" s="88"/>
      <c r="AG58" s="64"/>
    </row>
    <row r="59" spans="1:33" x14ac:dyDescent="0.25">
      <c r="A59" s="89"/>
      <c r="B59" s="81"/>
      <c r="C59" s="236"/>
      <c r="D59" s="91"/>
      <c r="E59" s="68"/>
      <c r="F59" s="240"/>
      <c r="G59" s="220"/>
      <c r="H59" s="88"/>
      <c r="I59" s="68"/>
      <c r="J59" s="88"/>
      <c r="K59" s="68"/>
      <c r="L59" s="190"/>
      <c r="M59" s="68"/>
      <c r="N59" s="88"/>
      <c r="O59" s="68"/>
      <c r="P59" s="88"/>
      <c r="Q59" s="68"/>
      <c r="R59" s="88"/>
      <c r="S59" s="68"/>
      <c r="T59" s="88"/>
      <c r="U59" s="68"/>
      <c r="V59" s="88"/>
      <c r="W59" s="68"/>
      <c r="X59" s="88"/>
      <c r="Y59" s="68"/>
      <c r="Z59" s="88"/>
      <c r="AA59" s="68"/>
      <c r="AB59" s="88"/>
      <c r="AC59" s="68"/>
      <c r="AD59" s="88"/>
      <c r="AE59" s="68"/>
      <c r="AF59" s="88"/>
      <c r="AG59" s="64"/>
    </row>
    <row r="60" spans="1:33" x14ac:dyDescent="0.25">
      <c r="A60" s="73" t="s">
        <v>104</v>
      </c>
      <c r="B60" s="74"/>
      <c r="C60" s="234">
        <f>SUM(C56:C59)</f>
        <v>0</v>
      </c>
      <c r="D60" s="75">
        <f>SUM(D47:D59)</f>
        <v>16.666666666666668</v>
      </c>
      <c r="E60" s="76">
        <f t="shared" ref="E60:AF60" si="35">SUM(E56:E59)</f>
        <v>0</v>
      </c>
      <c r="F60" s="239">
        <f t="shared" si="35"/>
        <v>0</v>
      </c>
      <c r="G60" s="219">
        <f t="shared" si="35"/>
        <v>0</v>
      </c>
      <c r="H60" s="90">
        <f t="shared" si="35"/>
        <v>0</v>
      </c>
      <c r="I60" s="76">
        <f t="shared" si="35"/>
        <v>0</v>
      </c>
      <c r="J60" s="90">
        <f t="shared" si="35"/>
        <v>0</v>
      </c>
      <c r="K60" s="76">
        <f t="shared" si="35"/>
        <v>0</v>
      </c>
      <c r="L60" s="90">
        <f t="shared" si="35"/>
        <v>0</v>
      </c>
      <c r="M60" s="76">
        <f t="shared" si="35"/>
        <v>0</v>
      </c>
      <c r="N60" s="90">
        <f t="shared" si="35"/>
        <v>0</v>
      </c>
      <c r="O60" s="76">
        <f t="shared" si="35"/>
        <v>0</v>
      </c>
      <c r="P60" s="90">
        <f t="shared" si="35"/>
        <v>0</v>
      </c>
      <c r="Q60" s="76">
        <f t="shared" si="35"/>
        <v>0</v>
      </c>
      <c r="R60" s="90">
        <f t="shared" si="35"/>
        <v>0</v>
      </c>
      <c r="S60" s="76">
        <f t="shared" si="35"/>
        <v>0</v>
      </c>
      <c r="T60" s="90">
        <f t="shared" si="35"/>
        <v>0</v>
      </c>
      <c r="U60" s="76">
        <f t="shared" si="35"/>
        <v>0</v>
      </c>
      <c r="V60" s="90">
        <f t="shared" si="35"/>
        <v>0</v>
      </c>
      <c r="W60" s="76">
        <f t="shared" si="35"/>
        <v>0</v>
      </c>
      <c r="X60" s="90">
        <f t="shared" si="35"/>
        <v>0</v>
      </c>
      <c r="Y60" s="76">
        <f t="shared" si="35"/>
        <v>0</v>
      </c>
      <c r="Z60" s="90">
        <f t="shared" si="35"/>
        <v>0</v>
      </c>
      <c r="AA60" s="76">
        <f t="shared" si="35"/>
        <v>0</v>
      </c>
      <c r="AB60" s="90">
        <f t="shared" si="35"/>
        <v>0</v>
      </c>
      <c r="AC60" s="76">
        <f t="shared" si="35"/>
        <v>0</v>
      </c>
      <c r="AD60" s="90">
        <f t="shared" si="35"/>
        <v>0</v>
      </c>
      <c r="AE60" s="76">
        <f t="shared" si="35"/>
        <v>0</v>
      </c>
      <c r="AF60" s="90">
        <f t="shared" si="35"/>
        <v>0</v>
      </c>
      <c r="AG60" s="64"/>
    </row>
    <row r="61" spans="1:33" x14ac:dyDescent="0.25">
      <c r="A61" s="89"/>
      <c r="B61" s="81"/>
      <c r="C61" s="236"/>
      <c r="D61" s="91"/>
      <c r="E61" s="68"/>
      <c r="F61" s="240"/>
      <c r="G61" s="220"/>
      <c r="H61" s="88"/>
      <c r="I61" s="68"/>
      <c r="J61" s="88"/>
      <c r="K61" s="68"/>
      <c r="L61" s="88"/>
      <c r="M61" s="83"/>
      <c r="N61" s="84"/>
      <c r="O61" s="83"/>
      <c r="P61" s="84"/>
      <c r="Q61" s="83"/>
      <c r="R61" s="84"/>
      <c r="S61" s="83"/>
      <c r="T61" s="84"/>
      <c r="U61" s="83"/>
      <c r="V61" s="84"/>
      <c r="W61" s="83"/>
      <c r="X61" s="84"/>
      <c r="Y61" s="83"/>
      <c r="Z61" s="84"/>
      <c r="AA61" s="83"/>
      <c r="AB61" s="84"/>
      <c r="AC61" s="83"/>
      <c r="AD61" s="84"/>
      <c r="AE61" s="68"/>
      <c r="AF61" s="88"/>
      <c r="AG61" s="64"/>
    </row>
    <row r="62" spans="1:33" s="97" customFormat="1" ht="26.1" customHeight="1" thickBot="1" x14ac:dyDescent="0.3">
      <c r="A62" s="92" t="s">
        <v>33</v>
      </c>
      <c r="B62" s="92"/>
      <c r="C62" s="241">
        <f>C26+C33+C39+C55+C60</f>
        <v>16470</v>
      </c>
      <c r="D62" s="242"/>
      <c r="E62" s="243">
        <f t="shared" ref="E62:AF62" si="36">E26+E33+E39+E55+E60</f>
        <v>8940.8333333333321</v>
      </c>
      <c r="F62" s="244">
        <f t="shared" si="36"/>
        <v>5451.6900000000005</v>
      </c>
      <c r="G62" s="221">
        <f t="shared" si="36"/>
        <v>0</v>
      </c>
      <c r="H62" s="186">
        <f t="shared" si="36"/>
        <v>1688.3400000000001</v>
      </c>
      <c r="I62" s="94">
        <f t="shared" si="36"/>
        <v>0</v>
      </c>
      <c r="J62" s="186">
        <f t="shared" si="36"/>
        <v>808.33999999999992</v>
      </c>
      <c r="K62" s="94">
        <f t="shared" si="36"/>
        <v>0</v>
      </c>
      <c r="L62" s="186">
        <f t="shared" si="36"/>
        <v>1188.3400000000001</v>
      </c>
      <c r="M62" s="94">
        <f t="shared" si="36"/>
        <v>1404.1666666666667</v>
      </c>
      <c r="N62" s="186">
        <f t="shared" si="36"/>
        <v>266.66999999999996</v>
      </c>
      <c r="O62" s="94">
        <f t="shared" si="36"/>
        <v>970.83333333333326</v>
      </c>
      <c r="P62" s="186">
        <f t="shared" si="36"/>
        <v>0</v>
      </c>
      <c r="Q62" s="94">
        <f t="shared" si="36"/>
        <v>770.83333333333337</v>
      </c>
      <c r="R62" s="186">
        <f t="shared" si="36"/>
        <v>750</v>
      </c>
      <c r="S62" s="94">
        <f t="shared" si="36"/>
        <v>1640.8333333333335</v>
      </c>
      <c r="T62" s="186">
        <f t="shared" si="36"/>
        <v>0</v>
      </c>
      <c r="U62" s="94">
        <f t="shared" si="36"/>
        <v>770.83333333333326</v>
      </c>
      <c r="V62" s="186">
        <f t="shared" si="36"/>
        <v>0</v>
      </c>
      <c r="W62" s="94">
        <f t="shared" si="36"/>
        <v>420.83333333333337</v>
      </c>
      <c r="X62" s="186">
        <f t="shared" si="36"/>
        <v>750</v>
      </c>
      <c r="Y62" s="94">
        <f t="shared" si="36"/>
        <v>1745.8333333333335</v>
      </c>
      <c r="Z62" s="186">
        <f t="shared" si="36"/>
        <v>0</v>
      </c>
      <c r="AA62" s="94">
        <f t="shared" si="36"/>
        <v>770.83333333333326</v>
      </c>
      <c r="AB62" s="186">
        <f t="shared" si="36"/>
        <v>0</v>
      </c>
      <c r="AC62" s="94">
        <f t="shared" si="36"/>
        <v>445.83333333333337</v>
      </c>
      <c r="AD62" s="186">
        <f t="shared" si="36"/>
        <v>0</v>
      </c>
      <c r="AE62" s="94">
        <f t="shared" si="36"/>
        <v>8740.8333333333321</v>
      </c>
      <c r="AF62" s="186">
        <f t="shared" si="36"/>
        <v>5451.6900000000005</v>
      </c>
      <c r="AG62" s="96"/>
    </row>
    <row r="63" spans="1:33" x14ac:dyDescent="0.25">
      <c r="A63" s="81"/>
      <c r="B63" s="81"/>
      <c r="C63" s="98"/>
      <c r="D63" s="98"/>
      <c r="E63" s="99"/>
      <c r="F63" s="100"/>
      <c r="G63" s="101"/>
      <c r="H63" s="102"/>
      <c r="I63" s="103"/>
      <c r="J63" s="104"/>
      <c r="K63" s="101"/>
      <c r="L63" s="104"/>
      <c r="M63" s="101"/>
      <c r="N63" s="104"/>
      <c r="O63" s="101"/>
      <c r="P63" s="104"/>
      <c r="Q63" s="101"/>
      <c r="R63" s="104"/>
      <c r="S63" s="101"/>
      <c r="T63" s="105"/>
      <c r="U63" s="106"/>
      <c r="V63" s="105"/>
      <c r="W63" s="106"/>
      <c r="X63" s="105"/>
      <c r="Y63" s="106"/>
      <c r="Z63" s="105"/>
      <c r="AA63" s="106"/>
      <c r="AB63" s="105"/>
      <c r="AC63" s="106"/>
      <c r="AD63" s="105"/>
      <c r="AE63" s="99"/>
      <c r="AF63" s="100"/>
      <c r="AG63" s="14"/>
    </row>
    <row r="64" spans="1:33" s="120" customFormat="1" ht="32.1" customHeight="1" x14ac:dyDescent="0.25">
      <c r="A64" s="107" t="s">
        <v>105</v>
      </c>
      <c r="B64" s="108"/>
      <c r="C64" s="109">
        <f>C15-C62</f>
        <v>5930</v>
      </c>
      <c r="D64" s="109"/>
      <c r="E64" s="110"/>
      <c r="F64" s="111"/>
      <c r="G64" s="112"/>
      <c r="H64" s="113"/>
      <c r="I64" s="114"/>
      <c r="J64" s="113"/>
      <c r="K64" s="115"/>
      <c r="L64" s="116"/>
      <c r="M64" s="112"/>
      <c r="N64" s="113"/>
      <c r="O64" s="117"/>
      <c r="P64" s="113"/>
      <c r="Q64" s="117"/>
      <c r="R64" s="113"/>
      <c r="S64" s="117"/>
      <c r="T64" s="113"/>
      <c r="U64" s="118"/>
      <c r="V64" s="113"/>
      <c r="W64" s="118"/>
      <c r="X64" s="113"/>
      <c r="Y64" s="118"/>
      <c r="Z64" s="113"/>
      <c r="AA64" s="118"/>
      <c r="AB64" s="113"/>
      <c r="AC64" s="118"/>
      <c r="AD64" s="113"/>
      <c r="AE64" s="110"/>
      <c r="AF64" s="111"/>
      <c r="AG64" s="119"/>
    </row>
    <row r="65" spans="1:57" s="120" customFormat="1" ht="32.1" customHeight="1" x14ac:dyDescent="0.25">
      <c r="A65" s="121"/>
      <c r="B65" s="122"/>
      <c r="C65" s="123"/>
      <c r="D65" s="123"/>
      <c r="E65" s="110"/>
      <c r="F65" s="111"/>
      <c r="G65" s="112"/>
      <c r="H65" s="124"/>
      <c r="I65" s="125"/>
      <c r="J65" s="124"/>
      <c r="K65" s="115"/>
      <c r="L65" s="124"/>
      <c r="M65" s="112"/>
      <c r="N65" s="124"/>
      <c r="O65" s="117"/>
      <c r="P65" s="124"/>
      <c r="Q65" s="117"/>
      <c r="R65" s="124"/>
      <c r="S65" s="117"/>
      <c r="T65" s="124"/>
      <c r="U65" s="118"/>
      <c r="V65" s="124"/>
      <c r="W65" s="118"/>
      <c r="X65" s="124"/>
      <c r="Y65" s="118"/>
      <c r="Z65" s="124"/>
      <c r="AA65" s="118"/>
      <c r="AB65" s="124"/>
      <c r="AC65" s="118"/>
      <c r="AD65" s="124"/>
      <c r="AE65" s="110"/>
      <c r="AF65" s="111"/>
      <c r="AG65" s="119"/>
    </row>
    <row r="66" spans="1:57" x14ac:dyDescent="0.25">
      <c r="A66" s="184" t="s">
        <v>106</v>
      </c>
      <c r="C66" s="126">
        <f>'Project Budget example'!C46*4</f>
        <v>4600</v>
      </c>
    </row>
    <row r="67" spans="1:57" x14ac:dyDescent="0.25">
      <c r="A67" s="184" t="s">
        <v>107</v>
      </c>
      <c r="C67" s="126">
        <f>C64-C66</f>
        <v>1330</v>
      </c>
    </row>
    <row r="69" spans="1:57" x14ac:dyDescent="0.25">
      <c r="B69" s="10" t="s">
        <v>108</v>
      </c>
      <c r="C69" s="185">
        <f>C64-C66-C67-C68</f>
        <v>0</v>
      </c>
    </row>
    <row r="71" spans="1:57" x14ac:dyDescent="0.25">
      <c r="A71" s="48"/>
      <c r="B71" s="48"/>
      <c r="C71" s="105"/>
      <c r="D71" s="105"/>
      <c r="E71" s="129"/>
      <c r="AE71" s="129"/>
    </row>
    <row r="73" spans="1:57" s="48" customFormat="1" x14ac:dyDescent="0.25">
      <c r="A73" s="11"/>
      <c r="B73" s="10"/>
      <c r="C73" s="126"/>
      <c r="D73" s="126"/>
      <c r="E73" s="127"/>
      <c r="F73" s="128"/>
      <c r="G73" s="6"/>
      <c r="H73" s="7"/>
      <c r="I73" s="6"/>
      <c r="J73" s="7"/>
      <c r="K73" s="6"/>
      <c r="L73" s="7"/>
      <c r="M73" s="6"/>
      <c r="N73" s="7"/>
      <c r="O73" s="6"/>
      <c r="P73" s="7"/>
      <c r="Q73" s="6"/>
      <c r="R73" s="7"/>
      <c r="S73" s="6"/>
      <c r="T73" s="7"/>
      <c r="U73" s="6"/>
      <c r="V73" s="7"/>
      <c r="W73" s="6"/>
      <c r="X73" s="7"/>
      <c r="Y73" s="6"/>
      <c r="Z73" s="7"/>
      <c r="AA73" s="6"/>
      <c r="AB73" s="7"/>
      <c r="AC73" s="6"/>
      <c r="AD73" s="7"/>
      <c r="AE73" s="127"/>
      <c r="AF73" s="128"/>
      <c r="AG73" s="9"/>
    </row>
    <row r="76" spans="1:57" x14ac:dyDescent="0.25">
      <c r="AG76" s="130"/>
    </row>
    <row r="77" spans="1:57" x14ac:dyDescent="0.25">
      <c r="A77" s="48"/>
      <c r="B77" s="48"/>
      <c r="C77" s="105"/>
      <c r="D77" s="105"/>
      <c r="E77" s="129"/>
      <c r="F77" s="131"/>
      <c r="G77" s="101"/>
      <c r="H77" s="102"/>
      <c r="I77" s="103"/>
      <c r="J77" s="104"/>
      <c r="K77" s="101"/>
      <c r="L77" s="105"/>
      <c r="M77" s="106"/>
      <c r="N77" s="105"/>
      <c r="O77" s="106"/>
      <c r="P77" s="105"/>
      <c r="Q77" s="106"/>
      <c r="R77" s="105"/>
      <c r="S77" s="106"/>
      <c r="T77" s="105"/>
      <c r="U77" s="106"/>
      <c r="V77" s="105"/>
      <c r="W77" s="106"/>
      <c r="X77" s="105"/>
      <c r="Y77" s="106"/>
      <c r="Z77" s="105"/>
      <c r="AA77" s="106"/>
      <c r="AB77" s="105"/>
      <c r="AC77" s="106"/>
      <c r="AD77" s="105"/>
      <c r="AE77" s="129"/>
      <c r="AF77" s="131"/>
    </row>
    <row r="79" spans="1:57" x14ac:dyDescent="0.25">
      <c r="A79" s="11"/>
    </row>
    <row r="80" spans="1:57" s="128" customFormat="1" x14ac:dyDescent="0.25">
      <c r="A80" s="10"/>
      <c r="B80" s="10"/>
      <c r="C80" s="126"/>
      <c r="D80" s="126"/>
      <c r="E80" s="127"/>
      <c r="G80" s="6"/>
      <c r="H80" s="7"/>
      <c r="I80" s="6"/>
      <c r="J80" s="7"/>
      <c r="K80" s="6"/>
      <c r="L80" s="7"/>
      <c r="M80" s="6"/>
      <c r="N80" s="7"/>
      <c r="O80" s="6"/>
      <c r="P80" s="7"/>
      <c r="Q80" s="6"/>
      <c r="R80" s="7"/>
      <c r="S80" s="6"/>
      <c r="T80" s="7"/>
      <c r="U80" s="6"/>
      <c r="V80" s="7"/>
      <c r="W80" s="6"/>
      <c r="X80" s="7"/>
      <c r="Y80" s="6"/>
      <c r="Z80" s="7"/>
      <c r="AA80" s="6"/>
      <c r="AB80" s="7"/>
      <c r="AC80" s="6"/>
      <c r="AD80" s="7"/>
      <c r="AE80" s="127"/>
      <c r="AG80" s="9"/>
      <c r="AH80" s="10"/>
      <c r="AI80" s="10"/>
      <c r="AJ80" s="10"/>
      <c r="AK80" s="132"/>
      <c r="AL80" s="132"/>
      <c r="AM80" s="132"/>
      <c r="AN80" s="132"/>
      <c r="AO80" s="132"/>
      <c r="AP80" s="132"/>
      <c r="AQ80" s="132"/>
      <c r="AR80" s="132"/>
      <c r="AS80" s="132"/>
      <c r="AT80" s="132"/>
      <c r="AU80" s="132"/>
      <c r="AV80" s="132"/>
      <c r="AW80" s="132"/>
      <c r="AX80" s="132"/>
      <c r="AY80" s="132"/>
      <c r="AZ80" s="132"/>
      <c r="BA80" s="132"/>
      <c r="BB80" s="132"/>
      <c r="BC80" s="132"/>
      <c r="BD80" s="132"/>
      <c r="BE80" s="132"/>
    </row>
    <row r="81" spans="1:57" s="128" customFormat="1" x14ac:dyDescent="0.25">
      <c r="A81" s="10"/>
      <c r="B81" s="10"/>
      <c r="C81" s="126"/>
      <c r="D81" s="126"/>
      <c r="E81" s="127"/>
      <c r="G81" s="6"/>
      <c r="H81" s="7"/>
      <c r="I81" s="6"/>
      <c r="J81" s="7"/>
      <c r="K81" s="6"/>
      <c r="L81" s="7"/>
      <c r="M81" s="6"/>
      <c r="N81" s="7"/>
      <c r="O81" s="6"/>
      <c r="P81" s="7"/>
      <c r="Q81" s="6"/>
      <c r="R81" s="7"/>
      <c r="S81" s="6"/>
      <c r="T81" s="7"/>
      <c r="U81" s="6"/>
      <c r="V81" s="7"/>
      <c r="W81" s="6"/>
      <c r="X81" s="7"/>
      <c r="Y81" s="6"/>
      <c r="Z81" s="7"/>
      <c r="AA81" s="6"/>
      <c r="AB81" s="7"/>
      <c r="AC81" s="6"/>
      <c r="AD81" s="7"/>
      <c r="AE81" s="127"/>
      <c r="AG81" s="9"/>
      <c r="AH81" s="10"/>
      <c r="AI81" s="10"/>
      <c r="AJ81" s="10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</row>
    <row r="82" spans="1:57" s="128" customFormat="1" x14ac:dyDescent="0.25">
      <c r="A82" s="10"/>
      <c r="B82" s="10"/>
      <c r="C82" s="126"/>
      <c r="D82" s="126"/>
      <c r="E82" s="127"/>
      <c r="G82" s="6"/>
      <c r="H82" s="7"/>
      <c r="I82" s="6"/>
      <c r="J82" s="7"/>
      <c r="K82" s="6"/>
      <c r="L82" s="7"/>
      <c r="M82" s="6"/>
      <c r="N82" s="7"/>
      <c r="O82" s="6"/>
      <c r="P82" s="7"/>
      <c r="Q82" s="6"/>
      <c r="R82" s="7"/>
      <c r="S82" s="6"/>
      <c r="T82" s="7"/>
      <c r="U82" s="6"/>
      <c r="V82" s="7"/>
      <c r="W82" s="6"/>
      <c r="X82" s="7"/>
      <c r="Y82" s="6"/>
      <c r="Z82" s="7"/>
      <c r="AA82" s="6"/>
      <c r="AB82" s="7"/>
      <c r="AC82" s="6"/>
      <c r="AD82" s="7"/>
      <c r="AE82" s="127"/>
      <c r="AG82" s="9"/>
      <c r="AH82" s="10"/>
      <c r="AI82" s="10"/>
      <c r="AJ82" s="10"/>
      <c r="AK82" s="132"/>
      <c r="AL82" s="132"/>
      <c r="AM82" s="132"/>
      <c r="AN82" s="132"/>
      <c r="AO82" s="132"/>
      <c r="AP82" s="132"/>
      <c r="AQ82" s="132"/>
      <c r="AR82" s="132"/>
      <c r="AS82" s="132"/>
      <c r="AT82" s="132"/>
      <c r="AU82" s="132"/>
      <c r="AV82" s="132"/>
      <c r="AW82" s="132"/>
      <c r="AX82" s="132"/>
      <c r="AY82" s="132"/>
      <c r="AZ82" s="132"/>
      <c r="BA82" s="132"/>
      <c r="BB82" s="132"/>
      <c r="BC82" s="132"/>
      <c r="BD82" s="132"/>
      <c r="BE82" s="132"/>
    </row>
    <row r="83" spans="1:57" x14ac:dyDescent="0.25">
      <c r="A83" s="133"/>
    </row>
    <row r="84" spans="1:57" s="128" customFormat="1" x14ac:dyDescent="0.25">
      <c r="A84" s="10"/>
      <c r="B84" s="10"/>
      <c r="C84" s="126"/>
      <c r="D84" s="126"/>
      <c r="E84" s="127"/>
      <c r="G84" s="134"/>
      <c r="H84" s="135"/>
      <c r="I84" s="136"/>
      <c r="J84" s="137"/>
      <c r="K84" s="134"/>
      <c r="L84" s="126"/>
      <c r="M84" s="138"/>
      <c r="N84" s="126"/>
      <c r="O84" s="138"/>
      <c r="P84" s="126"/>
      <c r="Q84" s="138"/>
      <c r="R84" s="126"/>
      <c r="S84" s="138"/>
      <c r="T84" s="126"/>
      <c r="U84" s="138"/>
      <c r="V84" s="126"/>
      <c r="W84" s="138"/>
      <c r="X84" s="126"/>
      <c r="Y84" s="138"/>
      <c r="Z84" s="126"/>
      <c r="AA84" s="138"/>
      <c r="AB84" s="126"/>
      <c r="AC84" s="138"/>
      <c r="AD84" s="126"/>
      <c r="AE84" s="127"/>
      <c r="AG84" s="9"/>
      <c r="AH84" s="10"/>
      <c r="AI84" s="10"/>
      <c r="AJ84" s="10"/>
      <c r="AK84" s="132"/>
      <c r="AL84" s="132"/>
      <c r="AM84" s="132"/>
      <c r="AN84" s="132"/>
      <c r="AO84" s="132"/>
      <c r="AP84" s="132"/>
      <c r="AQ84" s="132"/>
      <c r="AR84" s="132"/>
      <c r="AS84" s="132"/>
      <c r="AT84" s="132"/>
      <c r="AU84" s="132"/>
      <c r="AV84" s="132"/>
      <c r="AW84" s="132"/>
      <c r="AX84" s="132"/>
      <c r="AY84" s="132"/>
      <c r="AZ84" s="132"/>
      <c r="BA84" s="132"/>
      <c r="BB84" s="132"/>
      <c r="BC84" s="132"/>
      <c r="BD84" s="132"/>
      <c r="BE84" s="132"/>
    </row>
    <row r="85" spans="1:57" s="128" customFormat="1" x14ac:dyDescent="0.25">
      <c r="A85" s="10"/>
      <c r="B85" s="10"/>
      <c r="C85" s="126"/>
      <c r="D85" s="126"/>
      <c r="E85" s="139"/>
      <c r="G85" s="134"/>
      <c r="H85" s="135"/>
      <c r="I85" s="136"/>
      <c r="J85" s="137"/>
      <c r="K85" s="134"/>
      <c r="L85" s="126"/>
      <c r="M85" s="138"/>
      <c r="N85" s="126"/>
      <c r="O85" s="138"/>
      <c r="P85" s="126"/>
      <c r="Q85" s="138"/>
      <c r="R85" s="126"/>
      <c r="S85" s="138"/>
      <c r="T85" s="126"/>
      <c r="U85" s="138"/>
      <c r="V85" s="126"/>
      <c r="W85" s="138"/>
      <c r="X85" s="126"/>
      <c r="Y85" s="138"/>
      <c r="Z85" s="126"/>
      <c r="AA85" s="138"/>
      <c r="AB85" s="126"/>
      <c r="AC85" s="138"/>
      <c r="AD85" s="126"/>
      <c r="AE85" s="139"/>
      <c r="AG85" s="9"/>
      <c r="AH85" s="10"/>
      <c r="AI85" s="10"/>
      <c r="AJ85" s="10"/>
      <c r="AK85" s="132"/>
      <c r="AL85" s="132"/>
      <c r="AM85" s="132"/>
      <c r="AN85" s="132"/>
      <c r="AO85" s="132"/>
      <c r="AP85" s="132"/>
      <c r="AQ85" s="132"/>
      <c r="AR85" s="132"/>
      <c r="AS85" s="132"/>
      <c r="AT85" s="132"/>
      <c r="AU85" s="132"/>
      <c r="AV85" s="132"/>
      <c r="AW85" s="132"/>
      <c r="AX85" s="132"/>
      <c r="AY85" s="132"/>
      <c r="AZ85" s="132"/>
      <c r="BA85" s="132"/>
      <c r="BB85" s="132"/>
      <c r="BC85" s="132"/>
      <c r="BD85" s="132"/>
      <c r="BE85" s="132"/>
    </row>
    <row r="86" spans="1:57" x14ac:dyDescent="0.25">
      <c r="A86" s="48"/>
      <c r="B86" s="48"/>
      <c r="C86" s="105"/>
      <c r="D86" s="105"/>
      <c r="E86" s="140"/>
      <c r="G86" s="134"/>
      <c r="H86" s="135"/>
      <c r="I86" s="136"/>
      <c r="J86" s="137"/>
      <c r="K86" s="134"/>
      <c r="L86" s="126"/>
      <c r="M86" s="138"/>
      <c r="N86" s="126"/>
      <c r="O86" s="138"/>
      <c r="P86" s="126"/>
      <c r="Q86" s="138"/>
      <c r="R86" s="126"/>
      <c r="S86" s="138"/>
      <c r="T86" s="126"/>
      <c r="U86" s="138"/>
      <c r="V86" s="126"/>
      <c r="W86" s="138"/>
      <c r="X86" s="126"/>
      <c r="Y86" s="138"/>
      <c r="Z86" s="126"/>
      <c r="AA86" s="138"/>
      <c r="AB86" s="126"/>
      <c r="AC86" s="138"/>
      <c r="AD86" s="126"/>
      <c r="AE86" s="140"/>
    </row>
    <row r="88" spans="1:57" s="127" customFormat="1" x14ac:dyDescent="0.25">
      <c r="A88" s="11"/>
      <c r="B88" s="10"/>
      <c r="C88" s="126"/>
      <c r="D88" s="126"/>
      <c r="F88" s="128"/>
      <c r="G88" s="134"/>
      <c r="H88" s="135"/>
      <c r="I88" s="136"/>
      <c r="J88" s="137"/>
      <c r="K88" s="134"/>
      <c r="L88" s="126"/>
      <c r="M88" s="138"/>
      <c r="N88" s="126"/>
      <c r="O88" s="138"/>
      <c r="P88" s="126"/>
      <c r="Q88" s="138"/>
      <c r="R88" s="126"/>
      <c r="S88" s="138"/>
      <c r="T88" s="126"/>
      <c r="U88" s="138"/>
      <c r="V88" s="126"/>
      <c r="W88" s="138"/>
      <c r="X88" s="126"/>
      <c r="Y88" s="138"/>
      <c r="Z88" s="126"/>
      <c r="AA88" s="138"/>
      <c r="AB88" s="126"/>
      <c r="AC88" s="138"/>
      <c r="AD88" s="126"/>
      <c r="AF88" s="128"/>
      <c r="AG88" s="9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</row>
    <row r="89" spans="1:57" s="127" customFormat="1" x14ac:dyDescent="0.25">
      <c r="A89" s="10"/>
      <c r="B89" s="10"/>
      <c r="C89" s="126"/>
      <c r="D89" s="126"/>
      <c r="F89" s="128"/>
      <c r="G89" s="134"/>
      <c r="H89" s="135"/>
      <c r="I89" s="136"/>
      <c r="J89" s="137"/>
      <c r="K89" s="134"/>
      <c r="L89" s="126"/>
      <c r="M89" s="138"/>
      <c r="N89" s="126"/>
      <c r="O89" s="138"/>
      <c r="P89" s="126"/>
      <c r="Q89" s="138"/>
      <c r="R89" s="126"/>
      <c r="S89" s="138"/>
      <c r="T89" s="126"/>
      <c r="U89" s="138"/>
      <c r="V89" s="126"/>
      <c r="W89" s="138"/>
      <c r="X89" s="126"/>
      <c r="Y89" s="138"/>
      <c r="Z89" s="126"/>
      <c r="AA89" s="138"/>
      <c r="AB89" s="126"/>
      <c r="AC89" s="138"/>
      <c r="AD89" s="126"/>
      <c r="AF89" s="128"/>
      <c r="AG89" s="9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</row>
  </sheetData>
  <mergeCells count="46">
    <mergeCell ref="AE3:AF3"/>
    <mergeCell ref="AE1:AF1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Y3:Z3"/>
    <mergeCell ref="AA3:AB3"/>
    <mergeCell ref="AC3:AD3"/>
    <mergeCell ref="M4:M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Y4:Y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F4:AF5"/>
    <mergeCell ref="Z4:Z5"/>
    <mergeCell ref="AA4:AA5"/>
    <mergeCell ref="AB4:AB5"/>
    <mergeCell ref="AC4:AC5"/>
    <mergeCell ref="AD4:AD5"/>
    <mergeCell ref="AE4:AE5"/>
  </mergeCells>
  <printOptions gridLines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1733-B531-E243-9614-D23F846FA85C}">
  <sheetPr>
    <tabColor rgb="FF92D050"/>
    <pageSetUpPr fitToPage="1"/>
  </sheetPr>
  <dimension ref="A1:CM65"/>
  <sheetViews>
    <sheetView zoomScale="80" zoomScaleNormal="80" workbookViewId="0">
      <pane xSplit="6" ySplit="6" topLeftCell="G7" activePane="bottomRight" state="frozen"/>
      <selection pane="topRight" activeCell="G1" sqref="G1"/>
      <selection pane="bottomLeft" activeCell="A5" sqref="A5"/>
      <selection pane="bottomRight" activeCell="U19" sqref="U19"/>
    </sheetView>
  </sheetViews>
  <sheetFormatPr defaultColWidth="8.85546875" defaultRowHeight="15" x14ac:dyDescent="0.25"/>
  <cols>
    <col min="1" max="1" width="36.85546875" style="10" customWidth="1"/>
    <col min="2" max="2" width="15.85546875" style="10" customWidth="1"/>
    <col min="3" max="3" width="12.28515625" style="126" customWidth="1"/>
    <col min="4" max="4" width="9.140625" style="126" customWidth="1"/>
    <col min="5" max="5" width="11.140625" style="127" customWidth="1"/>
    <col min="6" max="6" width="10.140625" style="128" customWidth="1"/>
    <col min="7" max="7" width="8.85546875" style="6" customWidth="1"/>
    <col min="8" max="8" width="8.85546875" style="7" customWidth="1"/>
    <col min="9" max="9" width="9.7109375" style="6" bestFit="1" customWidth="1"/>
    <col min="10" max="10" width="9.42578125" style="7" bestFit="1" customWidth="1"/>
    <col min="11" max="11" width="8.85546875" style="6" customWidth="1"/>
    <col min="12" max="12" width="10.140625" style="7" bestFit="1" customWidth="1"/>
    <col min="13" max="13" width="8.85546875" style="6" customWidth="1"/>
    <col min="14" max="14" width="10.140625" style="7" bestFit="1" customWidth="1"/>
    <col min="15" max="15" width="8.85546875" style="6" customWidth="1"/>
    <col min="16" max="16" width="8.85546875" style="7" customWidth="1"/>
    <col min="17" max="17" width="8.85546875" style="6" customWidth="1"/>
    <col min="18" max="18" width="8.85546875" style="7" customWidth="1"/>
    <col min="19" max="19" width="8.85546875" style="6" customWidth="1"/>
    <col min="20" max="20" width="10.140625" style="7" customWidth="1"/>
    <col min="21" max="21" width="10.140625" style="6" customWidth="1"/>
    <col min="22" max="22" width="10.140625" style="7" customWidth="1"/>
    <col min="23" max="23" width="10.140625" style="6" customWidth="1"/>
    <col min="24" max="24" width="8.85546875" style="7" customWidth="1"/>
    <col min="25" max="25" width="8.85546875" style="6" customWidth="1"/>
    <col min="26" max="26" width="8.85546875" style="7" customWidth="1"/>
    <col min="27" max="27" width="8.85546875" style="6" customWidth="1"/>
    <col min="28" max="28" width="8.85546875" style="7" customWidth="1"/>
    <col min="29" max="29" width="8.85546875" style="6" customWidth="1"/>
    <col min="30" max="30" width="8.85546875" style="7" customWidth="1"/>
    <col min="31" max="16384" width="8.85546875" style="10"/>
  </cols>
  <sheetData>
    <row r="1" spans="1:91" ht="32.1" customHeight="1" x14ac:dyDescent="0.25">
      <c r="A1" s="263" t="s">
        <v>170</v>
      </c>
      <c r="B1" s="2"/>
      <c r="C1" s="3"/>
      <c r="D1" s="3"/>
      <c r="E1" s="207" t="s">
        <v>16</v>
      </c>
      <c r="F1" s="208" t="s">
        <v>17</v>
      </c>
    </row>
    <row r="2" spans="1:91" ht="21" x14ac:dyDescent="0.25">
      <c r="A2" s="2"/>
      <c r="B2" s="2"/>
      <c r="C2" s="3"/>
      <c r="D2" s="258" t="s">
        <v>166</v>
      </c>
      <c r="E2" s="259">
        <f>E14</f>
        <v>0</v>
      </c>
      <c r="F2" s="260">
        <f>F14</f>
        <v>0</v>
      </c>
    </row>
    <row r="3" spans="1:91" ht="21" x14ac:dyDescent="0.25">
      <c r="A3" s="2"/>
      <c r="B3" s="2"/>
      <c r="C3" s="3"/>
      <c r="D3" s="258" t="s">
        <v>168</v>
      </c>
      <c r="E3" s="259">
        <f>E39</f>
        <v>0</v>
      </c>
      <c r="F3" s="260">
        <f>F39</f>
        <v>0</v>
      </c>
    </row>
    <row r="4" spans="1:91" ht="21" x14ac:dyDescent="0.25">
      <c r="A4" s="2"/>
      <c r="B4" s="2"/>
      <c r="C4" s="3"/>
      <c r="D4" s="3"/>
      <c r="E4" s="261">
        <f>E2-E3</f>
        <v>0</v>
      </c>
      <c r="F4" s="262">
        <f>F2-F3</f>
        <v>0</v>
      </c>
    </row>
    <row r="5" spans="1:91" s="12" customFormat="1" ht="15" customHeight="1" thickBot="1" x14ac:dyDescent="0.3">
      <c r="A5" s="11"/>
      <c r="C5" s="370" t="s">
        <v>167</v>
      </c>
      <c r="D5" s="371"/>
      <c r="E5" s="372"/>
      <c r="F5" s="373"/>
      <c r="G5" s="369" t="s">
        <v>2</v>
      </c>
      <c r="H5" s="369"/>
      <c r="I5" s="374" t="s">
        <v>3</v>
      </c>
      <c r="J5" s="374"/>
      <c r="K5" s="369" t="s">
        <v>4</v>
      </c>
      <c r="L5" s="369"/>
      <c r="M5" s="369" t="s">
        <v>5</v>
      </c>
      <c r="N5" s="369"/>
      <c r="O5" s="369" t="s">
        <v>6</v>
      </c>
      <c r="P5" s="369"/>
      <c r="Q5" s="369" t="s">
        <v>7</v>
      </c>
      <c r="R5" s="369"/>
      <c r="S5" s="369" t="s">
        <v>8</v>
      </c>
      <c r="T5" s="369"/>
      <c r="U5" s="369" t="s">
        <v>9</v>
      </c>
      <c r="V5" s="369"/>
      <c r="W5" s="369" t="s">
        <v>10</v>
      </c>
      <c r="X5" s="369"/>
      <c r="Y5" s="369" t="s">
        <v>11</v>
      </c>
      <c r="Z5" s="369"/>
      <c r="AA5" s="369" t="s">
        <v>12</v>
      </c>
      <c r="AB5" s="369"/>
      <c r="AC5" s="369" t="s">
        <v>13</v>
      </c>
      <c r="AD5" s="369"/>
    </row>
    <row r="6" spans="1:91" ht="30" x14ac:dyDescent="0.25">
      <c r="A6" s="15"/>
      <c r="B6" s="245" t="s">
        <v>14</v>
      </c>
      <c r="C6" s="206" t="s">
        <v>60</v>
      </c>
      <c r="D6" s="206" t="s">
        <v>61</v>
      </c>
      <c r="E6" s="247" t="s">
        <v>16</v>
      </c>
      <c r="F6" s="222" t="s">
        <v>17</v>
      </c>
      <c r="G6" s="211" t="s">
        <v>18</v>
      </c>
      <c r="H6" s="210" t="s">
        <v>19</v>
      </c>
      <c r="I6" s="209" t="s">
        <v>18</v>
      </c>
      <c r="J6" s="210" t="s">
        <v>19</v>
      </c>
      <c r="K6" s="209" t="s">
        <v>18</v>
      </c>
      <c r="L6" s="210" t="s">
        <v>19</v>
      </c>
      <c r="M6" s="209" t="s">
        <v>18</v>
      </c>
      <c r="N6" s="210" t="s">
        <v>19</v>
      </c>
      <c r="O6" s="209" t="s">
        <v>18</v>
      </c>
      <c r="P6" s="210" t="s">
        <v>19</v>
      </c>
      <c r="Q6" s="209" t="s">
        <v>18</v>
      </c>
      <c r="R6" s="210" t="s">
        <v>19</v>
      </c>
      <c r="S6" s="209" t="s">
        <v>18</v>
      </c>
      <c r="T6" s="210" t="s">
        <v>19</v>
      </c>
      <c r="U6" s="209" t="s">
        <v>18</v>
      </c>
      <c r="V6" s="210" t="s">
        <v>19</v>
      </c>
      <c r="W6" s="209" t="s">
        <v>18</v>
      </c>
      <c r="X6" s="210" t="s">
        <v>19</v>
      </c>
      <c r="Y6" s="209" t="s">
        <v>18</v>
      </c>
      <c r="Z6" s="210" t="s">
        <v>19</v>
      </c>
      <c r="AA6" s="209" t="s">
        <v>18</v>
      </c>
      <c r="AB6" s="210" t="s">
        <v>19</v>
      </c>
      <c r="AC6" s="209" t="s">
        <v>18</v>
      </c>
      <c r="AD6" s="210" t="s">
        <v>19</v>
      </c>
    </row>
    <row r="7" spans="1:91" s="160" customFormat="1" ht="18.75" x14ac:dyDescent="0.25">
      <c r="A7" s="149" t="s">
        <v>36</v>
      </c>
      <c r="B7" s="150"/>
      <c r="C7" s="151"/>
      <c r="D7" s="151"/>
      <c r="E7" s="248"/>
      <c r="F7" s="224"/>
      <c r="G7" s="212"/>
      <c r="H7" s="155"/>
      <c r="I7" s="156"/>
      <c r="J7" s="157"/>
      <c r="K7" s="156"/>
      <c r="L7" s="158"/>
      <c r="M7" s="156"/>
      <c r="N7" s="158"/>
      <c r="O7" s="156"/>
      <c r="P7" s="158"/>
      <c r="Q7" s="156"/>
      <c r="R7" s="158"/>
      <c r="S7" s="156"/>
      <c r="T7" s="158"/>
      <c r="U7" s="156"/>
      <c r="V7" s="158"/>
      <c r="W7" s="156"/>
      <c r="X7" s="158"/>
      <c r="Y7" s="156"/>
      <c r="Z7" s="158"/>
      <c r="AA7" s="156"/>
      <c r="AB7" s="158"/>
      <c r="AC7" s="156"/>
      <c r="AD7" s="158"/>
    </row>
    <row r="8" spans="1:91" x14ac:dyDescent="0.25">
      <c r="A8" s="23"/>
      <c r="C8" s="24"/>
      <c r="D8" s="24"/>
      <c r="E8" s="249"/>
      <c r="F8" s="226"/>
      <c r="G8" s="246"/>
      <c r="H8" s="28"/>
      <c r="I8" s="27"/>
      <c r="J8" s="28"/>
      <c r="K8" s="27"/>
      <c r="L8" s="28"/>
      <c r="M8" s="27"/>
      <c r="N8" s="28"/>
      <c r="O8" s="27"/>
      <c r="P8" s="28"/>
      <c r="Q8" s="27"/>
      <c r="R8" s="28"/>
      <c r="S8" s="27"/>
      <c r="T8" s="28"/>
      <c r="U8" s="27"/>
      <c r="V8" s="28"/>
      <c r="W8" s="27"/>
      <c r="X8" s="28"/>
      <c r="Y8" s="27"/>
      <c r="Z8" s="28"/>
      <c r="AA8" s="27"/>
      <c r="AB8" s="28"/>
      <c r="AC8" s="27"/>
      <c r="AD8" s="28"/>
    </row>
    <row r="9" spans="1:91" x14ac:dyDescent="0.25">
      <c r="A9" s="23"/>
      <c r="C9" s="24"/>
      <c r="D9" s="24"/>
      <c r="E9" s="250">
        <f>G9+I9+K9+M9+O9+Q9+S9+U9+W9+Y9+AA9+AC9</f>
        <v>0</v>
      </c>
      <c r="F9" s="226">
        <f>H9+J9+L9+N9+P9+R9+T9+V9+X9++Z9+AB9+AD9</f>
        <v>0</v>
      </c>
      <c r="G9" s="134"/>
      <c r="H9" s="31"/>
      <c r="I9" s="30"/>
      <c r="J9" s="31"/>
      <c r="K9" s="30"/>
      <c r="L9" s="31"/>
      <c r="M9" s="32"/>
      <c r="N9" s="31"/>
      <c r="O9" s="32"/>
      <c r="P9" s="31"/>
      <c r="Q9" s="32"/>
      <c r="R9" s="31"/>
      <c r="S9" s="32"/>
      <c r="T9" s="31"/>
      <c r="U9" s="32"/>
      <c r="V9" s="31"/>
      <c r="W9" s="32"/>
      <c r="X9" s="31"/>
      <c r="Y9" s="32"/>
      <c r="Z9" s="31"/>
      <c r="AA9" s="32"/>
      <c r="AB9" s="31"/>
      <c r="AC9" s="32"/>
      <c r="AD9" s="31"/>
    </row>
    <row r="10" spans="1:91" x14ac:dyDescent="0.25">
      <c r="A10" s="34"/>
      <c r="C10" s="24"/>
      <c r="D10" s="24"/>
      <c r="E10" s="250">
        <f>G10+I10+K10+M10+O10+Q10+S10+U10+W10++Y10+AA10+AC10</f>
        <v>0</v>
      </c>
      <c r="F10" s="226">
        <f>H10+J10+L10+N10+P10+R10+T10+V10+X10++Z10+AB10+AD10</f>
        <v>0</v>
      </c>
      <c r="G10" s="134"/>
      <c r="H10" s="31"/>
      <c r="I10" s="30"/>
      <c r="J10" s="31"/>
      <c r="K10" s="30"/>
      <c r="L10" s="31"/>
      <c r="M10" s="32"/>
      <c r="N10" s="31"/>
      <c r="O10" s="32"/>
      <c r="P10" s="31"/>
      <c r="Q10" s="32"/>
      <c r="R10" s="31"/>
      <c r="S10" s="32"/>
      <c r="T10" s="31"/>
      <c r="U10" s="32"/>
      <c r="V10" s="31"/>
      <c r="W10" s="32"/>
      <c r="X10" s="31"/>
      <c r="Y10" s="32"/>
      <c r="Z10" s="31"/>
      <c r="AA10" s="32"/>
      <c r="AB10" s="31"/>
      <c r="AC10" s="32"/>
      <c r="AD10" s="31"/>
    </row>
    <row r="11" spans="1:91" x14ac:dyDescent="0.25">
      <c r="A11" s="34"/>
      <c r="C11" s="24"/>
      <c r="D11" s="24"/>
      <c r="E11" s="250">
        <f>G11+I11+K11+M11+O11+Q11+S11+U11+W11++Y11+AA11+AC11</f>
        <v>0</v>
      </c>
      <c r="F11" s="226">
        <f>H11+J11+L11+N11+P11+R11+T11+V11+X11++Z11+AB11+AD11</f>
        <v>0</v>
      </c>
      <c r="G11" s="134"/>
      <c r="H11" s="31"/>
      <c r="I11" s="30"/>
      <c r="J11" s="31"/>
      <c r="K11" s="30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32"/>
      <c r="X11" s="31"/>
      <c r="Y11" s="32"/>
      <c r="Z11" s="31"/>
      <c r="AA11" s="32"/>
      <c r="AB11" s="31"/>
      <c r="AC11" s="32"/>
      <c r="AD11" s="31"/>
    </row>
    <row r="12" spans="1:91" x14ac:dyDescent="0.25">
      <c r="A12" s="34"/>
      <c r="C12" s="24"/>
      <c r="D12" s="24"/>
      <c r="E12" s="250">
        <f>G12+I12+K12+M12+O12+Q12+S12+U12+W12++Y12+AA12+AC12</f>
        <v>0</v>
      </c>
      <c r="F12" s="226">
        <f>H12+J12+L12+N12+P12+R12+T12+V12+X12++Z12+AB12+AD12</f>
        <v>0</v>
      </c>
      <c r="G12" s="134"/>
      <c r="H12" s="31"/>
      <c r="I12" s="30"/>
      <c r="J12" s="31"/>
      <c r="K12" s="30"/>
      <c r="L12" s="31"/>
      <c r="M12" s="32"/>
      <c r="N12" s="31"/>
      <c r="O12" s="32"/>
      <c r="P12" s="31"/>
      <c r="Q12" s="32"/>
      <c r="R12" s="31"/>
      <c r="S12" s="32"/>
      <c r="T12" s="31"/>
      <c r="U12" s="32"/>
      <c r="V12" s="31"/>
      <c r="W12" s="32"/>
      <c r="X12" s="31"/>
      <c r="Y12" s="32"/>
      <c r="Z12" s="31"/>
      <c r="AA12" s="32"/>
      <c r="AB12" s="31"/>
      <c r="AC12" s="32"/>
      <c r="AD12" s="31"/>
    </row>
    <row r="13" spans="1:91" x14ac:dyDescent="0.25">
      <c r="A13" s="23"/>
      <c r="C13" s="24"/>
      <c r="D13" s="24"/>
      <c r="E13" s="251"/>
      <c r="F13" s="226"/>
      <c r="G13" s="134"/>
      <c r="H13" s="31"/>
      <c r="I13" s="32"/>
      <c r="J13" s="36"/>
      <c r="K13" s="32"/>
      <c r="L13" s="31"/>
      <c r="M13" s="32"/>
      <c r="N13" s="31"/>
      <c r="O13" s="32"/>
      <c r="P13" s="31"/>
      <c r="Q13" s="32"/>
      <c r="R13" s="31"/>
      <c r="S13" s="32"/>
      <c r="T13" s="31"/>
      <c r="U13" s="32"/>
      <c r="V13" s="31"/>
      <c r="W13" s="32"/>
      <c r="X13" s="31"/>
      <c r="Y13" s="32"/>
      <c r="Z13" s="31"/>
      <c r="AA13" s="32"/>
      <c r="AB13" s="31"/>
      <c r="AC13" s="32"/>
      <c r="AD13" s="31"/>
    </row>
    <row r="14" spans="1:91" s="47" customFormat="1" ht="26.1" customHeight="1" x14ac:dyDescent="0.25">
      <c r="A14" s="38" t="s">
        <v>22</v>
      </c>
      <c r="B14" s="39"/>
      <c r="C14" s="40">
        <f>SUM(C8:C13)</f>
        <v>0</v>
      </c>
      <c r="D14" s="40">
        <f>SUM(D8:D13)</f>
        <v>0</v>
      </c>
      <c r="E14" s="252">
        <f>SUM(E8:E13)</f>
        <v>0</v>
      </c>
      <c r="F14" s="228">
        <f>SUM(F8:F13)</f>
        <v>0</v>
      </c>
      <c r="G14" s="213">
        <f t="shared" ref="G14:AD14" si="0">SUM(G9:G13)</f>
        <v>0</v>
      </c>
      <c r="H14" s="44">
        <f t="shared" si="0"/>
        <v>0</v>
      </c>
      <c r="I14" s="43">
        <f t="shared" si="0"/>
        <v>0</v>
      </c>
      <c r="J14" s="44">
        <f t="shared" si="0"/>
        <v>0</v>
      </c>
      <c r="K14" s="43">
        <f t="shared" si="0"/>
        <v>0</v>
      </c>
      <c r="L14" s="44">
        <f t="shared" si="0"/>
        <v>0</v>
      </c>
      <c r="M14" s="43">
        <f t="shared" si="0"/>
        <v>0</v>
      </c>
      <c r="N14" s="44">
        <f t="shared" si="0"/>
        <v>0</v>
      </c>
      <c r="O14" s="43">
        <f t="shared" si="0"/>
        <v>0</v>
      </c>
      <c r="P14" s="44">
        <f t="shared" si="0"/>
        <v>0</v>
      </c>
      <c r="Q14" s="43">
        <f t="shared" si="0"/>
        <v>0</v>
      </c>
      <c r="R14" s="44">
        <f t="shared" si="0"/>
        <v>0</v>
      </c>
      <c r="S14" s="43">
        <f t="shared" si="0"/>
        <v>0</v>
      </c>
      <c r="T14" s="44">
        <f t="shared" si="0"/>
        <v>0</v>
      </c>
      <c r="U14" s="43">
        <f t="shared" si="0"/>
        <v>0</v>
      </c>
      <c r="V14" s="44">
        <f t="shared" si="0"/>
        <v>0</v>
      </c>
      <c r="W14" s="43">
        <f t="shared" si="0"/>
        <v>0</v>
      </c>
      <c r="X14" s="44">
        <f t="shared" si="0"/>
        <v>0</v>
      </c>
      <c r="Y14" s="43">
        <f t="shared" si="0"/>
        <v>0</v>
      </c>
      <c r="Z14" s="44">
        <f t="shared" si="0"/>
        <v>0</v>
      </c>
      <c r="AA14" s="43">
        <f t="shared" si="0"/>
        <v>0</v>
      </c>
      <c r="AB14" s="44">
        <f t="shared" si="0"/>
        <v>0</v>
      </c>
      <c r="AC14" s="43">
        <f t="shared" si="0"/>
        <v>0</v>
      </c>
      <c r="AD14" s="44">
        <f t="shared" si="0"/>
        <v>0</v>
      </c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</row>
    <row r="15" spans="1:91" x14ac:dyDescent="0.25">
      <c r="A15" s="48"/>
      <c r="B15" s="48"/>
      <c r="C15" s="49"/>
      <c r="D15" s="49"/>
      <c r="E15" s="253"/>
      <c r="F15" s="230">
        <f>E14-F14</f>
        <v>0</v>
      </c>
      <c r="G15" s="214"/>
      <c r="H15" s="53"/>
      <c r="I15" s="52"/>
      <c r="J15" s="54"/>
      <c r="K15" s="52"/>
      <c r="L15" s="54"/>
      <c r="M15" s="52"/>
      <c r="N15" s="54"/>
      <c r="O15" s="52"/>
      <c r="P15" s="54"/>
      <c r="Q15" s="52"/>
      <c r="R15" s="54"/>
      <c r="S15" s="52"/>
      <c r="T15" s="54"/>
      <c r="U15" s="52"/>
      <c r="V15" s="54"/>
      <c r="W15" s="52"/>
      <c r="X15" s="54"/>
      <c r="Y15" s="52"/>
      <c r="Z15" s="54"/>
      <c r="AA15" s="52"/>
      <c r="AB15" s="54"/>
      <c r="AC15" s="52"/>
      <c r="AD15" s="54"/>
    </row>
    <row r="16" spans="1:91" x14ac:dyDescent="0.25">
      <c r="A16" s="48"/>
      <c r="B16" s="48"/>
      <c r="C16" s="49"/>
      <c r="D16" s="49"/>
      <c r="E16" s="254"/>
      <c r="F16" s="230"/>
      <c r="G16" s="101"/>
      <c r="H16" s="57"/>
      <c r="I16" s="56"/>
      <c r="J16" s="58"/>
      <c r="K16" s="56"/>
      <c r="L16" s="58"/>
      <c r="M16" s="56"/>
      <c r="N16" s="58"/>
      <c r="O16" s="56"/>
      <c r="P16" s="58"/>
      <c r="Q16" s="56"/>
      <c r="R16" s="58"/>
      <c r="S16" s="56"/>
      <c r="T16" s="58"/>
      <c r="U16" s="56"/>
      <c r="V16" s="58"/>
      <c r="W16" s="56"/>
      <c r="X16" s="58"/>
      <c r="Y16" s="56"/>
      <c r="Z16" s="58"/>
      <c r="AA16" s="56"/>
      <c r="AB16" s="58"/>
      <c r="AC16" s="56"/>
      <c r="AD16" s="58"/>
    </row>
    <row r="17" spans="1:30" s="160" customFormat="1" ht="18.75" x14ac:dyDescent="0.3">
      <c r="A17" s="161" t="s">
        <v>39</v>
      </c>
      <c r="B17" s="162"/>
      <c r="C17" s="163"/>
      <c r="D17" s="163"/>
      <c r="E17" s="255"/>
      <c r="F17" s="232"/>
      <c r="G17" s="215"/>
      <c r="H17" s="167"/>
      <c r="I17" s="166"/>
      <c r="J17" s="167"/>
      <c r="K17" s="166"/>
      <c r="L17" s="167"/>
      <c r="M17" s="166"/>
      <c r="N17" s="167"/>
      <c r="O17" s="166"/>
      <c r="P17" s="167"/>
      <c r="Q17" s="166"/>
      <c r="R17" s="167"/>
      <c r="S17" s="166"/>
      <c r="T17" s="167"/>
      <c r="U17" s="166"/>
      <c r="V17" s="167"/>
      <c r="W17" s="166"/>
      <c r="X17" s="167"/>
      <c r="Y17" s="166"/>
      <c r="Z17" s="167"/>
      <c r="AA17" s="166"/>
      <c r="AB17" s="167"/>
      <c r="AC17" s="166"/>
      <c r="AD17" s="167"/>
    </row>
    <row r="18" spans="1:30" ht="15" customHeight="1" x14ac:dyDescent="0.25">
      <c r="A18" s="65" t="s">
        <v>126</v>
      </c>
      <c r="B18" s="66"/>
      <c r="C18" s="67"/>
      <c r="D18" s="67"/>
      <c r="E18" s="256"/>
      <c r="F18" s="226"/>
      <c r="G18" s="134"/>
      <c r="H18" s="69"/>
      <c r="I18" s="32"/>
      <c r="J18" s="69"/>
      <c r="K18" s="32"/>
      <c r="L18" s="69"/>
      <c r="M18" s="32"/>
      <c r="N18" s="69"/>
      <c r="O18" s="32"/>
      <c r="P18" s="69"/>
      <c r="Q18" s="32"/>
      <c r="R18" s="69"/>
      <c r="S18" s="32"/>
      <c r="T18" s="69"/>
      <c r="U18" s="32"/>
      <c r="V18" s="69"/>
      <c r="W18" s="32"/>
      <c r="X18" s="69"/>
      <c r="Y18" s="32"/>
      <c r="Z18" s="69"/>
      <c r="AA18" s="32"/>
      <c r="AB18" s="69"/>
      <c r="AC18" s="32"/>
      <c r="AD18" s="69"/>
    </row>
    <row r="19" spans="1:30" ht="15" customHeight="1" x14ac:dyDescent="0.25">
      <c r="A19" s="70"/>
      <c r="B19" s="66"/>
      <c r="C19" s="67"/>
      <c r="D19" s="67"/>
      <c r="E19" s="256">
        <f>G19+I19+K19+M19+O19+Q19+S19+U19+W19+Y19+AA19+AC19</f>
        <v>0</v>
      </c>
      <c r="F19" s="226">
        <f>H19+J19+L19+N19+P19+R19+T19+V19+X19++Z19+AB19+AD19</f>
        <v>0</v>
      </c>
      <c r="G19" s="134"/>
      <c r="H19" s="69"/>
      <c r="I19" s="30"/>
      <c r="J19" s="69"/>
      <c r="K19" s="30"/>
      <c r="L19" s="71"/>
      <c r="M19" s="32"/>
      <c r="N19" s="69"/>
      <c r="O19" s="32"/>
      <c r="P19" s="69"/>
      <c r="Q19" s="32"/>
      <c r="R19" s="69"/>
      <c r="S19" s="32"/>
      <c r="T19" s="69"/>
      <c r="U19" s="32"/>
      <c r="V19" s="69"/>
      <c r="W19" s="32"/>
      <c r="X19" s="69"/>
      <c r="Y19" s="32"/>
      <c r="Z19" s="69"/>
      <c r="AA19" s="32"/>
      <c r="AB19" s="69"/>
      <c r="AC19" s="32"/>
      <c r="AD19" s="69"/>
    </row>
    <row r="20" spans="1:30" ht="15" customHeight="1" x14ac:dyDescent="0.25">
      <c r="A20" s="72"/>
      <c r="B20" s="66"/>
      <c r="C20" s="67"/>
      <c r="D20" s="67"/>
      <c r="E20" s="256">
        <f>G20+I20+K20+M20+O20+Q20+S20+U20+W20+Y20+AA20+AC20</f>
        <v>0</v>
      </c>
      <c r="F20" s="226">
        <f>H20+J20+L20+N20+P20+R20+T20+V20+X20++Z20+AB20+AD20</f>
        <v>0</v>
      </c>
      <c r="G20" s="134"/>
      <c r="H20" s="69"/>
      <c r="I20" s="30"/>
      <c r="J20" s="69"/>
      <c r="K20" s="30"/>
      <c r="L20" s="71"/>
      <c r="M20" s="32"/>
      <c r="N20" s="69"/>
      <c r="O20" s="32"/>
      <c r="P20" s="69"/>
      <c r="Q20" s="32"/>
      <c r="R20" s="69"/>
      <c r="S20" s="32"/>
      <c r="T20" s="69"/>
      <c r="U20" s="32"/>
      <c r="V20" s="69"/>
      <c r="W20" s="32"/>
      <c r="X20" s="69"/>
      <c r="Y20" s="32"/>
      <c r="Z20" s="69"/>
      <c r="AA20" s="32"/>
      <c r="AB20" s="69"/>
      <c r="AC20" s="32"/>
      <c r="AD20" s="69"/>
    </row>
    <row r="21" spans="1:30" ht="15" customHeight="1" x14ac:dyDescent="0.25">
      <c r="A21" s="72"/>
      <c r="B21" s="66"/>
      <c r="C21" s="67"/>
      <c r="D21" s="67"/>
      <c r="E21" s="256">
        <f>G21+I21+K21+M21+O21+Q21+S21+U21+W21+Y21+AA21+AC21</f>
        <v>0</v>
      </c>
      <c r="F21" s="226">
        <f>H21+J21+L21+N21+P21+R21+T21+V21+X21++Z21+AB21+AD21</f>
        <v>0</v>
      </c>
      <c r="G21" s="134"/>
      <c r="H21" s="69"/>
      <c r="I21" s="30"/>
      <c r="J21" s="69"/>
      <c r="K21" s="30"/>
      <c r="L21" s="71"/>
      <c r="M21" s="32"/>
      <c r="N21" s="69"/>
      <c r="O21" s="32"/>
      <c r="P21" s="69"/>
      <c r="Q21" s="32"/>
      <c r="R21" s="69"/>
      <c r="S21" s="32"/>
      <c r="T21" s="69"/>
      <c r="U21" s="32"/>
      <c r="V21" s="69"/>
      <c r="W21" s="32"/>
      <c r="X21" s="69"/>
      <c r="Y21" s="32"/>
      <c r="Z21" s="69"/>
      <c r="AA21" s="32"/>
      <c r="AB21" s="69"/>
      <c r="AC21" s="32"/>
      <c r="AD21" s="69"/>
    </row>
    <row r="22" spans="1:30" ht="15" customHeight="1" x14ac:dyDescent="0.25">
      <c r="A22" s="72"/>
      <c r="B22" s="66"/>
      <c r="C22" s="67"/>
      <c r="D22" s="67"/>
      <c r="E22" s="256"/>
      <c r="F22" s="226"/>
      <c r="G22" s="134"/>
      <c r="H22" s="69"/>
      <c r="I22" s="30"/>
      <c r="J22" s="69"/>
      <c r="K22" s="30"/>
      <c r="L22" s="71"/>
      <c r="M22" s="32"/>
      <c r="N22" s="69"/>
      <c r="O22" s="32"/>
      <c r="P22" s="69"/>
      <c r="Q22" s="32"/>
      <c r="R22" s="69"/>
      <c r="S22" s="32"/>
      <c r="T22" s="69"/>
      <c r="U22" s="32"/>
      <c r="V22" s="69"/>
      <c r="W22" s="32"/>
      <c r="X22" s="69"/>
      <c r="Y22" s="32"/>
      <c r="Z22" s="69"/>
      <c r="AA22" s="32"/>
      <c r="AB22" s="69"/>
      <c r="AC22" s="32"/>
      <c r="AD22" s="69"/>
    </row>
    <row r="23" spans="1:30" x14ac:dyDescent="0.25">
      <c r="A23" s="73" t="s">
        <v>125</v>
      </c>
      <c r="B23" s="74"/>
      <c r="C23" s="75">
        <f>SUM(C18:C22)</f>
        <v>0</v>
      </c>
      <c r="D23" s="75">
        <f>SUM(D18:D22)</f>
        <v>0</v>
      </c>
      <c r="E23" s="257">
        <f>SUM(E18:E22)</f>
        <v>0</v>
      </c>
      <c r="F23" s="235">
        <f>SUM(F18:F22)</f>
        <v>0</v>
      </c>
      <c r="G23" s="217"/>
      <c r="H23" s="79"/>
      <c r="I23" s="78"/>
      <c r="J23" s="79"/>
      <c r="K23" s="78"/>
      <c r="L23" s="79"/>
      <c r="M23" s="78"/>
      <c r="N23" s="79"/>
      <c r="O23" s="78"/>
      <c r="P23" s="79"/>
      <c r="Q23" s="78"/>
      <c r="R23" s="79"/>
      <c r="S23" s="78"/>
      <c r="T23" s="79"/>
      <c r="U23" s="78"/>
      <c r="V23" s="79"/>
      <c r="W23" s="78"/>
      <c r="X23" s="79"/>
      <c r="Y23" s="78"/>
      <c r="Z23" s="79"/>
      <c r="AA23" s="78"/>
      <c r="AB23" s="79"/>
      <c r="AC23" s="78"/>
      <c r="AD23" s="79"/>
    </row>
    <row r="24" spans="1:30" ht="15" customHeight="1" x14ac:dyDescent="0.25">
      <c r="A24" s="65" t="s">
        <v>151</v>
      </c>
      <c r="B24" s="66"/>
      <c r="C24" s="67"/>
      <c r="D24" s="67"/>
      <c r="E24" s="256"/>
      <c r="F24" s="226"/>
      <c r="G24" s="134"/>
      <c r="H24" s="69"/>
      <c r="I24" s="32"/>
      <c r="J24" s="69"/>
      <c r="K24" s="32"/>
      <c r="L24" s="69"/>
      <c r="M24" s="32"/>
      <c r="N24" s="69"/>
      <c r="O24" s="32"/>
      <c r="P24" s="69"/>
      <c r="Q24" s="32"/>
      <c r="R24" s="69"/>
      <c r="S24" s="32"/>
      <c r="T24" s="69"/>
      <c r="U24" s="32"/>
      <c r="V24" s="69"/>
      <c r="W24" s="32"/>
      <c r="X24" s="69"/>
      <c r="Y24" s="32"/>
      <c r="Z24" s="69"/>
      <c r="AA24" s="32"/>
      <c r="AB24" s="69"/>
      <c r="AC24" s="32"/>
      <c r="AD24" s="69"/>
    </row>
    <row r="25" spans="1:30" ht="15" customHeight="1" x14ac:dyDescent="0.25">
      <c r="A25" s="70"/>
      <c r="B25" s="66"/>
      <c r="C25" s="67"/>
      <c r="D25" s="67"/>
      <c r="E25" s="256">
        <f>G25+I25+K25+M25+O25+Q25+S25+U25+W25+Y25+AA25+AC25</f>
        <v>0</v>
      </c>
      <c r="F25" s="226">
        <f>H25+J25+L25+N25+P25+R25+T25+V25+X25++Z25+AB25+AD25</f>
        <v>0</v>
      </c>
      <c r="G25" s="134"/>
      <c r="H25" s="69"/>
      <c r="I25" s="30"/>
      <c r="J25" s="69"/>
      <c r="K25" s="30"/>
      <c r="L25" s="71"/>
      <c r="M25" s="32"/>
      <c r="N25" s="69"/>
      <c r="O25" s="32"/>
      <c r="P25" s="69"/>
      <c r="Q25" s="32"/>
      <c r="R25" s="69"/>
      <c r="S25" s="32"/>
      <c r="T25" s="69"/>
      <c r="U25" s="32"/>
      <c r="V25" s="69"/>
      <c r="W25" s="32"/>
      <c r="X25" s="69"/>
      <c r="Y25" s="32"/>
      <c r="Z25" s="69"/>
      <c r="AA25" s="32"/>
      <c r="AB25" s="69"/>
      <c r="AC25" s="32"/>
      <c r="AD25" s="69"/>
    </row>
    <row r="26" spans="1:30" ht="15" customHeight="1" x14ac:dyDescent="0.25">
      <c r="A26" s="70"/>
      <c r="B26" s="66"/>
      <c r="C26" s="67"/>
      <c r="D26" s="67"/>
      <c r="E26" s="256">
        <f>G26+I26+K26+M26+O26+Q26+S26+U26+W26+Y26+AA26+AC26</f>
        <v>0</v>
      </c>
      <c r="F26" s="226">
        <f>H26+J26+L26+N26+P26+R26+T26+V26+X26++Z26+AB26+AD26</f>
        <v>0</v>
      </c>
      <c r="G26" s="134"/>
      <c r="H26" s="69"/>
      <c r="I26" s="30"/>
      <c r="J26" s="69"/>
      <c r="K26" s="30"/>
      <c r="L26" s="71"/>
      <c r="M26" s="32"/>
      <c r="N26" s="69"/>
      <c r="O26" s="32"/>
      <c r="P26" s="69"/>
      <c r="Q26" s="32"/>
      <c r="R26" s="69"/>
      <c r="S26" s="32"/>
      <c r="T26" s="69"/>
      <c r="U26" s="32"/>
      <c r="V26" s="69"/>
      <c r="W26" s="32"/>
      <c r="X26" s="69"/>
      <c r="Y26" s="32"/>
      <c r="Z26" s="69"/>
      <c r="AA26" s="32"/>
      <c r="AB26" s="69"/>
      <c r="AC26" s="32"/>
      <c r="AD26" s="69"/>
    </row>
    <row r="27" spans="1:30" ht="15" customHeight="1" x14ac:dyDescent="0.25">
      <c r="A27" s="70"/>
      <c r="B27" s="66"/>
      <c r="C27" s="67"/>
      <c r="D27" s="67"/>
      <c r="E27" s="256">
        <f>G27+I27+K27+M27+O27+Q27+S27+U27+W27+Y27+AA27+AC27</f>
        <v>0</v>
      </c>
      <c r="F27" s="226">
        <f>H27+J27+L27+N27+P27+R27+T27+V27+X27++Z27+AB27+AD27</f>
        <v>0</v>
      </c>
      <c r="G27" s="134"/>
      <c r="H27" s="69"/>
      <c r="I27" s="30"/>
      <c r="J27" s="69"/>
      <c r="K27" s="30"/>
      <c r="L27" s="71"/>
      <c r="M27" s="32"/>
      <c r="N27" s="69"/>
      <c r="O27" s="32"/>
      <c r="P27" s="69"/>
      <c r="Q27" s="32"/>
      <c r="R27" s="69"/>
      <c r="S27" s="32"/>
      <c r="T27" s="69"/>
      <c r="U27" s="32"/>
      <c r="V27" s="69"/>
      <c r="W27" s="32"/>
      <c r="X27" s="69"/>
      <c r="Y27" s="32"/>
      <c r="Z27" s="69"/>
      <c r="AA27" s="32"/>
      <c r="AB27" s="69"/>
      <c r="AC27" s="32"/>
      <c r="AD27" s="69"/>
    </row>
    <row r="28" spans="1:30" ht="15" customHeight="1" x14ac:dyDescent="0.25">
      <c r="A28" s="72"/>
      <c r="B28" s="80"/>
      <c r="C28" s="67"/>
      <c r="D28" s="67"/>
      <c r="E28" s="256">
        <f>G28+I28+K28+M28+O28+Q28+S28+U28+W28+Y28+AA28+AC28</f>
        <v>0</v>
      </c>
      <c r="F28" s="226">
        <f>H28+J28+L28+N28+P28+R28+T28+V28+X28++Z28+AB28+AD28</f>
        <v>0</v>
      </c>
      <c r="G28" s="134"/>
      <c r="H28" s="69"/>
      <c r="I28" s="30"/>
      <c r="J28" s="69"/>
      <c r="K28" s="30"/>
      <c r="L28" s="71"/>
      <c r="M28" s="32"/>
      <c r="N28" s="69"/>
      <c r="O28" s="32"/>
      <c r="P28" s="69"/>
      <c r="Q28" s="32"/>
      <c r="R28" s="69"/>
      <c r="S28" s="32"/>
      <c r="T28" s="69"/>
      <c r="U28" s="32"/>
      <c r="V28" s="69"/>
      <c r="W28" s="32"/>
      <c r="X28" s="69"/>
      <c r="Y28" s="32"/>
      <c r="Z28" s="69"/>
      <c r="AA28" s="32"/>
      <c r="AB28" s="69"/>
      <c r="AC28" s="32"/>
      <c r="AD28" s="69"/>
    </row>
    <row r="29" spans="1:30" ht="15" customHeight="1" x14ac:dyDescent="0.25">
      <c r="A29" s="72"/>
      <c r="B29" s="66"/>
      <c r="C29" s="67"/>
      <c r="D29" s="67"/>
      <c r="E29" s="256"/>
      <c r="F29" s="226"/>
      <c r="G29" s="134"/>
      <c r="H29" s="69"/>
      <c r="I29" s="32"/>
      <c r="J29" s="69"/>
      <c r="K29" s="32"/>
      <c r="L29" s="69"/>
      <c r="M29" s="32"/>
      <c r="N29" s="69"/>
      <c r="O29" s="32"/>
      <c r="P29" s="69"/>
      <c r="Q29" s="32"/>
      <c r="R29" s="69"/>
      <c r="S29" s="32"/>
      <c r="T29" s="69"/>
      <c r="U29" s="32"/>
      <c r="V29" s="69"/>
      <c r="W29" s="32"/>
      <c r="X29" s="69"/>
      <c r="Y29" s="32"/>
      <c r="Z29" s="69"/>
      <c r="AA29" s="32"/>
      <c r="AB29" s="69"/>
      <c r="AC29" s="32"/>
      <c r="AD29" s="69"/>
    </row>
    <row r="30" spans="1:30" x14ac:dyDescent="0.25">
      <c r="A30" s="73" t="s">
        <v>146</v>
      </c>
      <c r="B30" s="74"/>
      <c r="C30" s="75">
        <f>SUM(C24:C29)</f>
        <v>0</v>
      </c>
      <c r="D30" s="75">
        <f>SUM(D24:D29)</f>
        <v>0</v>
      </c>
      <c r="E30" s="257">
        <f>SUM(E24:E29)</f>
        <v>0</v>
      </c>
      <c r="F30" s="235">
        <f>SUM(F24:F29)</f>
        <v>0</v>
      </c>
      <c r="G30" s="217"/>
      <c r="H30" s="79"/>
      <c r="I30" s="78"/>
      <c r="J30" s="79"/>
      <c r="K30" s="78"/>
      <c r="L30" s="79"/>
      <c r="M30" s="78"/>
      <c r="N30" s="79"/>
      <c r="O30" s="78"/>
      <c r="P30" s="79"/>
      <c r="Q30" s="78"/>
      <c r="R30" s="79"/>
      <c r="S30" s="78"/>
      <c r="T30" s="79"/>
      <c r="U30" s="78"/>
      <c r="V30" s="79"/>
      <c r="W30" s="78"/>
      <c r="X30" s="79"/>
      <c r="Y30" s="78"/>
      <c r="Z30" s="79"/>
      <c r="AA30" s="78"/>
      <c r="AB30" s="79"/>
      <c r="AC30" s="78"/>
      <c r="AD30" s="79"/>
    </row>
    <row r="31" spans="1:30" x14ac:dyDescent="0.25">
      <c r="A31" s="65" t="s">
        <v>147</v>
      </c>
      <c r="B31" s="81"/>
      <c r="C31" s="82"/>
      <c r="D31" s="82"/>
      <c r="E31" s="256"/>
      <c r="F31" s="226"/>
      <c r="G31" s="218"/>
      <c r="H31" s="84"/>
      <c r="I31" s="83"/>
      <c r="J31" s="84"/>
      <c r="K31" s="83"/>
      <c r="L31" s="84"/>
      <c r="M31" s="83"/>
      <c r="N31" s="84"/>
      <c r="O31" s="83"/>
      <c r="P31" s="84"/>
      <c r="Q31" s="83"/>
      <c r="R31" s="84"/>
      <c r="S31" s="83"/>
      <c r="T31" s="84"/>
      <c r="U31" s="83"/>
      <c r="V31" s="84"/>
      <c r="W31" s="83"/>
      <c r="X31" s="84"/>
      <c r="Y31" s="83"/>
      <c r="Z31" s="84"/>
      <c r="AA31" s="83"/>
      <c r="AB31" s="84"/>
      <c r="AC31" s="83"/>
      <c r="AD31" s="84"/>
    </row>
    <row r="32" spans="1:30" ht="15.75" x14ac:dyDescent="0.25">
      <c r="A32" s="85"/>
      <c r="C32" s="24"/>
      <c r="D32" s="24"/>
      <c r="E32" s="250">
        <f t="shared" ref="E32:F32" si="1">G32+I32+K32+M32+O32+Q32+S32+U32+W32++Y32+AA32+AC32</f>
        <v>0</v>
      </c>
      <c r="F32" s="226">
        <f t="shared" si="1"/>
        <v>0</v>
      </c>
      <c r="G32" s="218"/>
      <c r="H32" s="84"/>
      <c r="I32" s="68"/>
      <c r="J32" s="86"/>
      <c r="K32" s="83"/>
      <c r="L32" s="84"/>
      <c r="M32" s="83"/>
      <c r="N32" s="84"/>
      <c r="O32" s="83"/>
      <c r="P32" s="84"/>
      <c r="Q32" s="83"/>
      <c r="R32" s="84"/>
      <c r="S32" s="83"/>
      <c r="T32" s="84"/>
      <c r="U32" s="83"/>
      <c r="V32" s="84"/>
      <c r="W32" s="83"/>
      <c r="X32" s="84"/>
      <c r="Y32" s="83"/>
      <c r="Z32" s="84"/>
      <c r="AA32" s="83"/>
      <c r="AB32" s="84"/>
      <c r="AC32" s="83"/>
      <c r="AD32" s="84"/>
    </row>
    <row r="33" spans="1:30" s="48" customFormat="1" x14ac:dyDescent="0.25">
      <c r="A33" s="87"/>
      <c r="B33" s="81"/>
      <c r="C33" s="82"/>
      <c r="D33" s="24"/>
      <c r="E33" s="250">
        <f>G33+I33+K33+M33+O33+Q33+S33+U33+W33++Y33+AA33+AC33</f>
        <v>0</v>
      </c>
      <c r="F33" s="226">
        <f>H33+J33+L33+N33+P33+R33+T33+V33+X33++Z33+AB33+AD33</f>
        <v>0</v>
      </c>
      <c r="G33" s="218"/>
      <c r="H33" s="84"/>
      <c r="I33" s="68"/>
      <c r="J33" s="88"/>
      <c r="K33" s="83"/>
      <c r="L33" s="84"/>
      <c r="M33" s="83"/>
      <c r="N33" s="84"/>
      <c r="O33" s="83"/>
      <c r="P33" s="84"/>
      <c r="Q33" s="83"/>
      <c r="R33" s="84"/>
      <c r="S33" s="83"/>
      <c r="T33" s="84"/>
      <c r="U33" s="83"/>
      <c r="V33" s="84"/>
      <c r="W33" s="83"/>
      <c r="X33" s="84"/>
      <c r="Y33" s="83"/>
      <c r="Z33" s="84"/>
      <c r="AA33" s="83"/>
      <c r="AB33" s="84"/>
      <c r="AC33" s="83"/>
      <c r="AD33" s="84"/>
    </row>
    <row r="34" spans="1:30" ht="15.75" x14ac:dyDescent="0.25">
      <c r="A34" s="85"/>
      <c r="C34" s="24"/>
      <c r="D34" s="24"/>
      <c r="E34" s="250">
        <f t="shared" ref="E34:F34" si="2">G34+I34+K34+M34+O34+Q34+S34+U34+W34++Y34+AA34+AC34</f>
        <v>0</v>
      </c>
      <c r="F34" s="226">
        <f t="shared" si="2"/>
        <v>0</v>
      </c>
      <c r="G34" s="218"/>
      <c r="H34" s="84"/>
      <c r="I34" s="68"/>
      <c r="J34" s="86"/>
      <c r="K34" s="83"/>
      <c r="L34" s="84"/>
      <c r="M34" s="83"/>
      <c r="N34" s="84"/>
      <c r="O34" s="83"/>
      <c r="P34" s="84"/>
      <c r="Q34" s="83"/>
      <c r="R34" s="84"/>
      <c r="S34" s="83"/>
      <c r="T34" s="84"/>
      <c r="U34" s="83"/>
      <c r="V34" s="84"/>
      <c r="W34" s="83"/>
      <c r="X34" s="84"/>
      <c r="Y34" s="83"/>
      <c r="Z34" s="84"/>
      <c r="AA34" s="83"/>
      <c r="AB34" s="84"/>
      <c r="AC34" s="83"/>
      <c r="AD34" s="84"/>
    </row>
    <row r="35" spans="1:30" s="48" customFormat="1" x14ac:dyDescent="0.25">
      <c r="A35" s="89"/>
      <c r="B35" s="81"/>
      <c r="C35" s="82"/>
      <c r="D35" s="82"/>
      <c r="E35" s="250"/>
      <c r="F35" s="226"/>
      <c r="G35" s="218"/>
      <c r="H35" s="84"/>
      <c r="I35" s="68"/>
      <c r="J35" s="88"/>
      <c r="K35" s="83"/>
      <c r="L35" s="84"/>
      <c r="M35" s="83"/>
      <c r="N35" s="84"/>
      <c r="O35" s="83"/>
      <c r="P35" s="84"/>
      <c r="Q35" s="83"/>
      <c r="R35" s="84"/>
      <c r="S35" s="83"/>
      <c r="T35" s="84"/>
      <c r="U35" s="83"/>
      <c r="V35" s="84"/>
      <c r="W35" s="83"/>
      <c r="X35" s="84"/>
      <c r="Y35" s="83"/>
      <c r="Z35" s="84"/>
      <c r="AA35" s="83"/>
      <c r="AB35" s="84"/>
      <c r="AC35" s="83"/>
      <c r="AD35" s="84"/>
    </row>
    <row r="36" spans="1:30" x14ac:dyDescent="0.25">
      <c r="A36" s="73" t="s">
        <v>150</v>
      </c>
      <c r="B36" s="74"/>
      <c r="C36" s="75">
        <f>SUM(C32:C35)</f>
        <v>0</v>
      </c>
      <c r="D36" s="75">
        <f>SUM(D32:D35)</f>
        <v>0</v>
      </c>
      <c r="E36" s="257">
        <f t="shared" ref="E36:AD36" si="3">SUM(E31:E35)</f>
        <v>0</v>
      </c>
      <c r="F36" s="239">
        <f t="shared" si="3"/>
        <v>0</v>
      </c>
      <c r="G36" s="219">
        <f t="shared" si="3"/>
        <v>0</v>
      </c>
      <c r="H36" s="90">
        <f t="shared" si="3"/>
        <v>0</v>
      </c>
      <c r="I36" s="76">
        <f t="shared" si="3"/>
        <v>0</v>
      </c>
      <c r="J36" s="90">
        <f t="shared" si="3"/>
        <v>0</v>
      </c>
      <c r="K36" s="76">
        <f t="shared" si="3"/>
        <v>0</v>
      </c>
      <c r="L36" s="90">
        <f t="shared" si="3"/>
        <v>0</v>
      </c>
      <c r="M36" s="76">
        <f t="shared" si="3"/>
        <v>0</v>
      </c>
      <c r="N36" s="90">
        <f t="shared" si="3"/>
        <v>0</v>
      </c>
      <c r="O36" s="76">
        <f t="shared" si="3"/>
        <v>0</v>
      </c>
      <c r="P36" s="90">
        <f t="shared" si="3"/>
        <v>0</v>
      </c>
      <c r="Q36" s="76">
        <f t="shared" si="3"/>
        <v>0</v>
      </c>
      <c r="R36" s="90">
        <f t="shared" si="3"/>
        <v>0</v>
      </c>
      <c r="S36" s="76">
        <f t="shared" si="3"/>
        <v>0</v>
      </c>
      <c r="T36" s="90">
        <f t="shared" si="3"/>
        <v>0</v>
      </c>
      <c r="U36" s="76">
        <f t="shared" si="3"/>
        <v>0</v>
      </c>
      <c r="V36" s="90">
        <f t="shared" si="3"/>
        <v>0</v>
      </c>
      <c r="W36" s="76">
        <f t="shared" si="3"/>
        <v>0</v>
      </c>
      <c r="X36" s="90">
        <f t="shared" si="3"/>
        <v>0</v>
      </c>
      <c r="Y36" s="76">
        <f t="shared" si="3"/>
        <v>0</v>
      </c>
      <c r="Z36" s="90">
        <f t="shared" si="3"/>
        <v>0</v>
      </c>
      <c r="AA36" s="76">
        <f t="shared" si="3"/>
        <v>0</v>
      </c>
      <c r="AB36" s="90">
        <f t="shared" si="3"/>
        <v>0</v>
      </c>
      <c r="AC36" s="76">
        <f t="shared" si="3"/>
        <v>0</v>
      </c>
      <c r="AD36" s="90">
        <f t="shared" si="3"/>
        <v>0</v>
      </c>
    </row>
    <row r="37" spans="1:30" x14ac:dyDescent="0.25">
      <c r="A37" s="89"/>
      <c r="B37" s="81"/>
      <c r="C37" s="91"/>
      <c r="D37" s="91"/>
      <c r="E37" s="256"/>
      <c r="F37" s="240"/>
      <c r="G37" s="220"/>
      <c r="H37" s="88"/>
      <c r="I37" s="68"/>
      <c r="J37" s="88"/>
      <c r="K37" s="68"/>
      <c r="L37" s="88"/>
      <c r="M37" s="68"/>
      <c r="N37" s="88"/>
      <c r="O37" s="68"/>
      <c r="P37" s="88"/>
      <c r="Q37" s="68"/>
      <c r="R37" s="88"/>
      <c r="S37" s="68"/>
      <c r="T37" s="88"/>
      <c r="U37" s="68"/>
      <c r="V37" s="88"/>
      <c r="W37" s="68"/>
      <c r="X37" s="88"/>
      <c r="Y37" s="68"/>
      <c r="Z37" s="88"/>
      <c r="AA37" s="68"/>
      <c r="AB37" s="88"/>
      <c r="AC37" s="68"/>
      <c r="AD37" s="88"/>
    </row>
    <row r="38" spans="1:30" x14ac:dyDescent="0.25">
      <c r="A38" s="89"/>
      <c r="B38" s="81"/>
      <c r="C38" s="91"/>
      <c r="D38" s="91"/>
      <c r="E38" s="256"/>
      <c r="F38" s="240"/>
      <c r="G38" s="220"/>
      <c r="H38" s="88"/>
      <c r="I38" s="68"/>
      <c r="J38" s="88"/>
      <c r="K38" s="68"/>
      <c r="L38" s="88"/>
      <c r="M38" s="83"/>
      <c r="N38" s="84"/>
      <c r="O38" s="83"/>
      <c r="P38" s="84"/>
      <c r="Q38" s="83"/>
      <c r="R38" s="84"/>
      <c r="S38" s="83"/>
      <c r="T38" s="84"/>
      <c r="U38" s="83"/>
      <c r="V38" s="84"/>
      <c r="W38" s="83"/>
      <c r="X38" s="84"/>
      <c r="Y38" s="83"/>
      <c r="Z38" s="84"/>
      <c r="AA38" s="83"/>
      <c r="AB38" s="84"/>
      <c r="AC38" s="83"/>
      <c r="AD38" s="84"/>
    </row>
    <row r="39" spans="1:30" s="97" customFormat="1" ht="26.1" customHeight="1" thickBot="1" x14ac:dyDescent="0.3">
      <c r="A39" s="92" t="s">
        <v>33</v>
      </c>
      <c r="B39" s="92"/>
      <c r="C39" s="93">
        <f>C23+C30+C36</f>
        <v>0</v>
      </c>
      <c r="D39" s="93">
        <f>D30+D36</f>
        <v>0</v>
      </c>
      <c r="E39" s="274">
        <f>E23+E30+E36</f>
        <v>0</v>
      </c>
      <c r="F39" s="275">
        <f t="shared" ref="F39:AD39" si="4">F30+F36</f>
        <v>0</v>
      </c>
      <c r="G39" s="221">
        <f t="shared" si="4"/>
        <v>0</v>
      </c>
      <c r="H39" s="95">
        <f t="shared" si="4"/>
        <v>0</v>
      </c>
      <c r="I39" s="94">
        <f t="shared" si="4"/>
        <v>0</v>
      </c>
      <c r="J39" s="95">
        <f t="shared" si="4"/>
        <v>0</v>
      </c>
      <c r="K39" s="94">
        <f t="shared" si="4"/>
        <v>0</v>
      </c>
      <c r="L39" s="95">
        <f t="shared" si="4"/>
        <v>0</v>
      </c>
      <c r="M39" s="94">
        <f t="shared" si="4"/>
        <v>0</v>
      </c>
      <c r="N39" s="95">
        <f t="shared" si="4"/>
        <v>0</v>
      </c>
      <c r="O39" s="94">
        <f t="shared" si="4"/>
        <v>0</v>
      </c>
      <c r="P39" s="95">
        <f t="shared" si="4"/>
        <v>0</v>
      </c>
      <c r="Q39" s="94">
        <f t="shared" si="4"/>
        <v>0</v>
      </c>
      <c r="R39" s="95">
        <f t="shared" si="4"/>
        <v>0</v>
      </c>
      <c r="S39" s="94">
        <f t="shared" si="4"/>
        <v>0</v>
      </c>
      <c r="T39" s="95">
        <f t="shared" si="4"/>
        <v>0</v>
      </c>
      <c r="U39" s="94">
        <f t="shared" si="4"/>
        <v>0</v>
      </c>
      <c r="V39" s="95">
        <f t="shared" si="4"/>
        <v>0</v>
      </c>
      <c r="W39" s="94">
        <f t="shared" si="4"/>
        <v>0</v>
      </c>
      <c r="X39" s="95">
        <f t="shared" si="4"/>
        <v>0</v>
      </c>
      <c r="Y39" s="94">
        <f t="shared" si="4"/>
        <v>0</v>
      </c>
      <c r="Z39" s="95">
        <f t="shared" si="4"/>
        <v>0</v>
      </c>
      <c r="AA39" s="94">
        <f t="shared" si="4"/>
        <v>0</v>
      </c>
      <c r="AB39" s="95">
        <f t="shared" si="4"/>
        <v>0</v>
      </c>
      <c r="AC39" s="94">
        <f t="shared" si="4"/>
        <v>0</v>
      </c>
      <c r="AD39" s="95">
        <f t="shared" si="4"/>
        <v>0</v>
      </c>
    </row>
    <row r="40" spans="1:30" s="120" customFormat="1" ht="32.1" customHeight="1" x14ac:dyDescent="0.25">
      <c r="A40" s="121" t="s">
        <v>34</v>
      </c>
      <c r="B40" s="107" t="s">
        <v>34</v>
      </c>
      <c r="C40" s="109">
        <f>C14-C39</f>
        <v>0</v>
      </c>
      <c r="D40" s="123"/>
      <c r="E40" s="110"/>
      <c r="F40" s="111"/>
      <c r="G40" s="112"/>
      <c r="H40" s="113">
        <f>H14-H39</f>
        <v>0</v>
      </c>
      <c r="I40" s="114"/>
      <c r="J40" s="113">
        <f>J14-J39</f>
        <v>0</v>
      </c>
      <c r="K40" s="115"/>
      <c r="L40" s="113">
        <f>L14-L39</f>
        <v>0</v>
      </c>
      <c r="M40" s="112"/>
      <c r="N40" s="113">
        <f>N14-N39</f>
        <v>0</v>
      </c>
      <c r="O40" s="117"/>
      <c r="P40" s="113">
        <f>P14-P39</f>
        <v>0</v>
      </c>
      <c r="Q40" s="117"/>
      <c r="R40" s="113">
        <f>R14-R39</f>
        <v>0</v>
      </c>
      <c r="S40" s="117"/>
      <c r="T40" s="113">
        <f>T14-T39</f>
        <v>0</v>
      </c>
      <c r="U40" s="118"/>
      <c r="V40" s="113">
        <f>V14-V39</f>
        <v>0</v>
      </c>
      <c r="W40" s="118"/>
      <c r="X40" s="113">
        <f>X14-X39</f>
        <v>0</v>
      </c>
      <c r="Y40" s="118"/>
      <c r="Z40" s="113">
        <f>Z14-Z39</f>
        <v>0</v>
      </c>
      <c r="AA40" s="118"/>
      <c r="AB40" s="113">
        <f>AB14-AB39</f>
        <v>0</v>
      </c>
      <c r="AC40" s="118"/>
      <c r="AD40" s="113">
        <f>AD14-AD39</f>
        <v>0</v>
      </c>
    </row>
    <row r="41" spans="1:30" s="120" customFormat="1" ht="32.1" customHeight="1" x14ac:dyDescent="0.25">
      <c r="A41" s="121"/>
      <c r="B41" s="122"/>
      <c r="C41" s="123"/>
      <c r="D41" s="123"/>
      <c r="E41" s="110"/>
      <c r="F41" s="111"/>
      <c r="G41" s="112"/>
      <c r="H41" s="124"/>
      <c r="I41" s="125"/>
      <c r="J41" s="124"/>
      <c r="K41" s="115"/>
      <c r="L41" s="124"/>
      <c r="M41" s="112"/>
      <c r="N41" s="124"/>
      <c r="O41" s="117"/>
      <c r="P41" s="124"/>
      <c r="Q41" s="117"/>
      <c r="R41" s="124"/>
      <c r="S41" s="117"/>
      <c r="T41" s="124"/>
      <c r="U41" s="118"/>
      <c r="V41" s="124"/>
      <c r="W41" s="118"/>
      <c r="X41" s="124"/>
      <c r="Y41" s="118"/>
      <c r="Z41" s="124"/>
      <c r="AA41" s="118"/>
      <c r="AB41" s="124"/>
      <c r="AC41" s="118"/>
      <c r="AD41" s="124"/>
    </row>
    <row r="42" spans="1:30" x14ac:dyDescent="0.25">
      <c r="A42" s="11"/>
    </row>
    <row r="47" spans="1:30" x14ac:dyDescent="0.25">
      <c r="A47" s="48"/>
      <c r="B47" s="48"/>
      <c r="C47" s="105"/>
      <c r="D47" s="105"/>
      <c r="E47" s="129"/>
    </row>
    <row r="49" spans="1:43" s="48" customFormat="1" x14ac:dyDescent="0.25">
      <c r="A49" s="11"/>
      <c r="B49" s="10"/>
      <c r="C49" s="126"/>
      <c r="D49" s="126"/>
      <c r="E49" s="127"/>
      <c r="F49" s="128"/>
      <c r="G49" s="6"/>
      <c r="H49" s="7"/>
      <c r="I49" s="6"/>
      <c r="J49" s="7"/>
      <c r="K49" s="6"/>
      <c r="L49" s="7"/>
      <c r="M49" s="6"/>
      <c r="N49" s="7"/>
      <c r="O49" s="6"/>
      <c r="P49" s="7"/>
      <c r="Q49" s="6"/>
      <c r="R49" s="7"/>
      <c r="S49" s="6"/>
      <c r="T49" s="7"/>
      <c r="U49" s="6"/>
      <c r="V49" s="7"/>
      <c r="W49" s="6"/>
      <c r="X49" s="7"/>
      <c r="Y49" s="6"/>
      <c r="Z49" s="7"/>
      <c r="AA49" s="6"/>
      <c r="AB49" s="7"/>
      <c r="AC49" s="6"/>
      <c r="AD49" s="7"/>
    </row>
    <row r="53" spans="1:43" x14ac:dyDescent="0.25">
      <c r="A53" s="48"/>
      <c r="B53" s="48"/>
      <c r="C53" s="105"/>
      <c r="D53" s="105"/>
      <c r="E53" s="129"/>
      <c r="F53" s="131"/>
      <c r="G53" s="101"/>
      <c r="H53" s="102"/>
      <c r="I53" s="103"/>
      <c r="J53" s="104"/>
      <c r="K53" s="101"/>
      <c r="L53" s="105"/>
      <c r="M53" s="106"/>
      <c r="N53" s="105"/>
      <c r="O53" s="106"/>
      <c r="P53" s="105"/>
      <c r="Q53" s="106"/>
      <c r="R53" s="105"/>
      <c r="S53" s="106"/>
      <c r="T53" s="105"/>
      <c r="U53" s="106"/>
      <c r="V53" s="105"/>
      <c r="W53" s="106"/>
      <c r="X53" s="105"/>
      <c r="Y53" s="106"/>
      <c r="Z53" s="105"/>
      <c r="AA53" s="106"/>
      <c r="AB53" s="105"/>
      <c r="AC53" s="106"/>
      <c r="AD53" s="105"/>
    </row>
    <row r="55" spans="1:43" x14ac:dyDescent="0.25">
      <c r="A55" s="11"/>
    </row>
    <row r="56" spans="1:43" s="128" customFormat="1" x14ac:dyDescent="0.25">
      <c r="A56" s="10"/>
      <c r="B56" s="10"/>
      <c r="C56" s="126"/>
      <c r="D56" s="126"/>
      <c r="E56" s="127"/>
      <c r="G56" s="6"/>
      <c r="H56" s="7"/>
      <c r="I56" s="6"/>
      <c r="J56" s="7"/>
      <c r="K56" s="6"/>
      <c r="L56" s="7"/>
      <c r="M56" s="6"/>
      <c r="N56" s="7"/>
      <c r="O56" s="6"/>
      <c r="P56" s="7"/>
      <c r="Q56" s="6"/>
      <c r="R56" s="7"/>
      <c r="S56" s="6"/>
      <c r="T56" s="7"/>
      <c r="U56" s="6"/>
      <c r="V56" s="7"/>
      <c r="W56" s="6"/>
      <c r="X56" s="7"/>
      <c r="Y56" s="6"/>
      <c r="Z56" s="7"/>
      <c r="AA56" s="6"/>
      <c r="AB56" s="7"/>
      <c r="AC56" s="6"/>
      <c r="AD56" s="7"/>
      <c r="AE56" s="132"/>
      <c r="AF56" s="132"/>
      <c r="AG56" s="132"/>
      <c r="AH56" s="132"/>
      <c r="AI56" s="132"/>
      <c r="AJ56" s="132"/>
      <c r="AK56" s="132"/>
      <c r="AL56" s="132"/>
      <c r="AM56" s="132"/>
      <c r="AN56" s="132"/>
      <c r="AO56" s="132"/>
      <c r="AP56" s="132"/>
      <c r="AQ56" s="132"/>
    </row>
    <row r="57" spans="1:43" s="128" customFormat="1" x14ac:dyDescent="0.25">
      <c r="A57" s="10"/>
      <c r="B57" s="10"/>
      <c r="C57" s="126"/>
      <c r="D57" s="126"/>
      <c r="E57" s="127"/>
      <c r="G57" s="6"/>
      <c r="H57" s="7"/>
      <c r="I57" s="6"/>
      <c r="J57" s="7"/>
      <c r="K57" s="6"/>
      <c r="L57" s="7"/>
      <c r="M57" s="6"/>
      <c r="N57" s="7"/>
      <c r="O57" s="6"/>
      <c r="P57" s="7"/>
      <c r="Q57" s="6"/>
      <c r="R57" s="7"/>
      <c r="S57" s="6"/>
      <c r="T57" s="7"/>
      <c r="U57" s="6"/>
      <c r="V57" s="7"/>
      <c r="W57" s="6"/>
      <c r="X57" s="7"/>
      <c r="Y57" s="6"/>
      <c r="Z57" s="7"/>
      <c r="AA57" s="6"/>
      <c r="AB57" s="7"/>
      <c r="AC57" s="6"/>
      <c r="AD57" s="7"/>
      <c r="AE57" s="132"/>
      <c r="AF57" s="132"/>
      <c r="AG57" s="132"/>
      <c r="AH57" s="132"/>
      <c r="AI57" s="132"/>
      <c r="AJ57" s="132"/>
      <c r="AK57" s="132"/>
      <c r="AL57" s="132"/>
      <c r="AM57" s="132"/>
      <c r="AN57" s="132"/>
      <c r="AO57" s="132"/>
      <c r="AP57" s="132"/>
      <c r="AQ57" s="132"/>
    </row>
    <row r="58" spans="1:43" s="128" customFormat="1" x14ac:dyDescent="0.25">
      <c r="A58" s="10"/>
      <c r="B58" s="10"/>
      <c r="C58" s="126"/>
      <c r="D58" s="126"/>
      <c r="E58" s="127"/>
      <c r="G58" s="6"/>
      <c r="H58" s="7"/>
      <c r="I58" s="6"/>
      <c r="J58" s="7"/>
      <c r="K58" s="6"/>
      <c r="L58" s="7"/>
      <c r="M58" s="6"/>
      <c r="N58" s="7"/>
      <c r="O58" s="6"/>
      <c r="P58" s="7"/>
      <c r="Q58" s="6"/>
      <c r="R58" s="7"/>
      <c r="S58" s="6"/>
      <c r="T58" s="7"/>
      <c r="U58" s="6"/>
      <c r="V58" s="7"/>
      <c r="W58" s="6"/>
      <c r="X58" s="7"/>
      <c r="Y58" s="6"/>
      <c r="Z58" s="7"/>
      <c r="AA58" s="6"/>
      <c r="AB58" s="7"/>
      <c r="AC58" s="6"/>
      <c r="AD58" s="7"/>
      <c r="AE58" s="132"/>
      <c r="AF58" s="132"/>
      <c r="AG58" s="132"/>
      <c r="AH58" s="132"/>
      <c r="AI58" s="132"/>
      <c r="AJ58" s="132"/>
      <c r="AK58" s="132"/>
      <c r="AL58" s="132"/>
      <c r="AM58" s="132"/>
      <c r="AN58" s="132"/>
      <c r="AO58" s="132"/>
      <c r="AP58" s="132"/>
      <c r="AQ58" s="132"/>
    </row>
    <row r="59" spans="1:43" x14ac:dyDescent="0.25">
      <c r="A59" s="133"/>
    </row>
    <row r="60" spans="1:43" s="128" customFormat="1" x14ac:dyDescent="0.25">
      <c r="A60" s="10"/>
      <c r="B60" s="10"/>
      <c r="C60" s="126"/>
      <c r="D60" s="126"/>
      <c r="E60" s="127"/>
      <c r="G60" s="134"/>
      <c r="H60" s="135"/>
      <c r="I60" s="136"/>
      <c r="J60" s="137"/>
      <c r="K60" s="134"/>
      <c r="L60" s="126"/>
      <c r="M60" s="138"/>
      <c r="N60" s="126"/>
      <c r="O60" s="138"/>
      <c r="P60" s="126"/>
      <c r="Q60" s="138"/>
      <c r="R60" s="126"/>
      <c r="S60" s="138"/>
      <c r="T60" s="126"/>
      <c r="U60" s="138"/>
      <c r="V60" s="126"/>
      <c r="W60" s="138"/>
      <c r="X60" s="126"/>
      <c r="Y60" s="138"/>
      <c r="Z60" s="126"/>
      <c r="AA60" s="138"/>
      <c r="AB60" s="126"/>
      <c r="AC60" s="138"/>
      <c r="AD60" s="126"/>
      <c r="AE60" s="132"/>
      <c r="AF60" s="132"/>
      <c r="AG60" s="132"/>
      <c r="AH60" s="132"/>
      <c r="AI60" s="132"/>
      <c r="AJ60" s="132"/>
      <c r="AK60" s="132"/>
      <c r="AL60" s="132"/>
      <c r="AM60" s="132"/>
      <c r="AN60" s="132"/>
      <c r="AO60" s="132"/>
      <c r="AP60" s="132"/>
      <c r="AQ60" s="132"/>
    </row>
    <row r="61" spans="1:43" s="128" customFormat="1" x14ac:dyDescent="0.25">
      <c r="A61" s="10"/>
      <c r="B61" s="10"/>
      <c r="C61" s="126"/>
      <c r="D61" s="126"/>
      <c r="E61" s="139"/>
      <c r="G61" s="134"/>
      <c r="H61" s="135"/>
      <c r="I61" s="136"/>
      <c r="J61" s="137"/>
      <c r="K61" s="134"/>
      <c r="L61" s="126"/>
      <c r="M61" s="138"/>
      <c r="N61" s="126"/>
      <c r="O61" s="138"/>
      <c r="P61" s="126"/>
      <c r="Q61" s="138"/>
      <c r="R61" s="126"/>
      <c r="S61" s="138"/>
      <c r="T61" s="126"/>
      <c r="U61" s="138"/>
      <c r="V61" s="126"/>
      <c r="W61" s="138"/>
      <c r="X61" s="126"/>
      <c r="Y61" s="138"/>
      <c r="Z61" s="126"/>
      <c r="AA61" s="138"/>
      <c r="AB61" s="126"/>
      <c r="AC61" s="138"/>
      <c r="AD61" s="126"/>
      <c r="AE61" s="132"/>
      <c r="AF61" s="132"/>
      <c r="AG61" s="132"/>
      <c r="AH61" s="132"/>
      <c r="AI61" s="132"/>
      <c r="AJ61" s="132"/>
      <c r="AK61" s="132"/>
      <c r="AL61" s="132"/>
      <c r="AM61" s="132"/>
      <c r="AN61" s="132"/>
      <c r="AO61" s="132"/>
      <c r="AP61" s="132"/>
      <c r="AQ61" s="132"/>
    </row>
    <row r="62" spans="1:43" x14ac:dyDescent="0.25">
      <c r="A62" s="48"/>
      <c r="B62" s="48"/>
      <c r="C62" s="105"/>
      <c r="D62" s="105"/>
      <c r="E62" s="140"/>
      <c r="G62" s="134"/>
      <c r="H62" s="135"/>
      <c r="I62" s="136"/>
      <c r="J62" s="137"/>
      <c r="K62" s="134"/>
      <c r="L62" s="126"/>
      <c r="M62" s="138"/>
      <c r="N62" s="126"/>
      <c r="O62" s="138"/>
      <c r="P62" s="126"/>
      <c r="Q62" s="138"/>
      <c r="R62" s="126"/>
      <c r="S62" s="138"/>
      <c r="T62" s="126"/>
      <c r="U62" s="138"/>
      <c r="V62" s="126"/>
      <c r="W62" s="138"/>
      <c r="X62" s="126"/>
      <c r="Y62" s="138"/>
      <c r="Z62" s="126"/>
      <c r="AA62" s="138"/>
      <c r="AB62" s="126"/>
      <c r="AC62" s="138"/>
      <c r="AD62" s="126"/>
    </row>
    <row r="64" spans="1:43" x14ac:dyDescent="0.25">
      <c r="A64" s="11"/>
      <c r="G64" s="134"/>
      <c r="H64" s="135"/>
      <c r="I64" s="136"/>
      <c r="J64" s="137"/>
      <c r="K64" s="134"/>
      <c r="L64" s="126"/>
      <c r="M64" s="138"/>
      <c r="N64" s="126"/>
      <c r="O64" s="138"/>
      <c r="P64" s="126"/>
      <c r="Q64" s="138"/>
      <c r="R64" s="126"/>
      <c r="S64" s="138"/>
      <c r="T64" s="126"/>
      <c r="U64" s="138"/>
      <c r="V64" s="126"/>
      <c r="W64" s="138"/>
      <c r="X64" s="126"/>
      <c r="Y64" s="138"/>
      <c r="Z64" s="126"/>
      <c r="AA64" s="138"/>
      <c r="AB64" s="126"/>
      <c r="AC64" s="138"/>
      <c r="AD64" s="126"/>
    </row>
    <row r="65" spans="7:30" x14ac:dyDescent="0.25">
      <c r="G65" s="134"/>
      <c r="H65" s="135"/>
      <c r="I65" s="136"/>
      <c r="J65" s="137"/>
      <c r="K65" s="134"/>
      <c r="L65" s="126"/>
      <c r="M65" s="138"/>
      <c r="N65" s="126"/>
      <c r="O65" s="138"/>
      <c r="P65" s="126"/>
      <c r="Q65" s="138"/>
      <c r="R65" s="126"/>
      <c r="S65" s="138"/>
      <c r="T65" s="126"/>
      <c r="U65" s="138"/>
      <c r="V65" s="126"/>
      <c r="W65" s="138"/>
      <c r="X65" s="126"/>
      <c r="Y65" s="138"/>
      <c r="Z65" s="126"/>
      <c r="AA65" s="138"/>
      <c r="AB65" s="126"/>
      <c r="AC65" s="138"/>
      <c r="AD65" s="126"/>
    </row>
  </sheetData>
  <mergeCells count="13">
    <mergeCell ref="Y5:Z5"/>
    <mergeCell ref="AA5:AB5"/>
    <mergeCell ref="AC5:AD5"/>
    <mergeCell ref="Q5:R5"/>
    <mergeCell ref="S5:T5"/>
    <mergeCell ref="U5:V5"/>
    <mergeCell ref="C5:F5"/>
    <mergeCell ref="W5:X5"/>
    <mergeCell ref="G5:H5"/>
    <mergeCell ref="I5:J5"/>
    <mergeCell ref="K5:L5"/>
    <mergeCell ref="M5:N5"/>
    <mergeCell ref="O5:P5"/>
  </mergeCells>
  <printOptions gridLines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E9605-CA88-4DDA-83D6-D0C10CD6CB5A}">
  <sheetPr>
    <tabColor rgb="FFFFFF00"/>
    <pageSetUpPr fitToPage="1"/>
  </sheetPr>
  <dimension ref="A1:AW82"/>
  <sheetViews>
    <sheetView zoomScale="80" zoomScaleNormal="80" workbookViewId="0">
      <selection activeCell="B57" sqref="B57:C57"/>
    </sheetView>
  </sheetViews>
  <sheetFormatPr defaultColWidth="8.85546875" defaultRowHeight="15" x14ac:dyDescent="0.25"/>
  <cols>
    <col min="1" max="1" width="36.85546875" style="10" customWidth="1"/>
    <col min="2" max="2" width="23.85546875" style="10" customWidth="1"/>
    <col min="3" max="3" width="12.42578125" style="126" customWidth="1"/>
    <col min="4" max="4" width="10.85546875" style="126" customWidth="1"/>
    <col min="5" max="5" width="14.42578125" style="127" customWidth="1"/>
    <col min="6" max="6" width="11.28515625" style="128" customWidth="1"/>
    <col min="7" max="7" width="9.85546875" style="6" bestFit="1" customWidth="1"/>
    <col min="8" max="8" width="10.28515625" style="7" bestFit="1" customWidth="1"/>
    <col min="9" max="9" width="9.7109375" style="6" bestFit="1" customWidth="1"/>
    <col min="10" max="10" width="10.28515625" style="7" bestFit="1" customWidth="1"/>
    <col min="11" max="11" width="10.42578125" style="6" customWidth="1"/>
    <col min="12" max="12" width="10.28515625" style="7" bestFit="1" customWidth="1"/>
    <col min="13" max="13" width="11" style="6" bestFit="1" customWidth="1"/>
    <col min="14" max="14" width="7.28515625" style="7" bestFit="1" customWidth="1"/>
    <col min="15" max="15" width="11" style="6" bestFit="1" customWidth="1"/>
    <col min="16" max="16" width="6" style="7" bestFit="1" customWidth="1"/>
    <col min="17" max="17" width="11" style="6" bestFit="1" customWidth="1"/>
    <col min="18" max="18" width="6" style="7" bestFit="1" customWidth="1"/>
    <col min="19" max="19" width="11" style="6" bestFit="1" customWidth="1"/>
    <col min="20" max="20" width="6" style="7" bestFit="1" customWidth="1"/>
    <col min="21" max="21" width="11" style="6" bestFit="1" customWidth="1"/>
    <col min="22" max="22" width="6" style="7" bestFit="1" customWidth="1"/>
    <col min="23" max="23" width="11" style="6" bestFit="1" customWidth="1"/>
    <col min="24" max="24" width="6" style="7" bestFit="1" customWidth="1"/>
    <col min="25" max="25" width="11" style="6" bestFit="1" customWidth="1"/>
    <col min="26" max="26" width="6" style="7" bestFit="1" customWidth="1"/>
    <col min="27" max="27" width="11" style="6" bestFit="1" customWidth="1"/>
    <col min="28" max="28" width="6" style="7" bestFit="1" customWidth="1"/>
    <col min="29" max="29" width="11" style="6" bestFit="1" customWidth="1"/>
    <col min="30" max="30" width="6" style="7" bestFit="1" customWidth="1"/>
    <col min="31" max="16384" width="8.85546875" style="10"/>
  </cols>
  <sheetData>
    <row r="1" spans="1:30" ht="32.1" customHeight="1" x14ac:dyDescent="0.25">
      <c r="A1" s="170" t="s">
        <v>109</v>
      </c>
      <c r="B1" s="171"/>
      <c r="C1" s="172"/>
      <c r="D1" s="3"/>
      <c r="E1" s="4"/>
      <c r="F1" s="5"/>
    </row>
    <row r="2" spans="1:30" ht="30" x14ac:dyDescent="0.25">
      <c r="A2" s="174"/>
      <c r="B2" s="174"/>
      <c r="C2" s="197" t="s">
        <v>60</v>
      </c>
      <c r="D2" s="197" t="s">
        <v>110</v>
      </c>
      <c r="E2" s="8" t="s">
        <v>111</v>
      </c>
      <c r="F2" s="5"/>
    </row>
    <row r="3" spans="1:30" x14ac:dyDescent="0.25">
      <c r="A3" s="174" t="s">
        <v>112</v>
      </c>
      <c r="B3" s="195">
        <f>C3/C20</f>
        <v>4.1165942214267448E-2</v>
      </c>
      <c r="C3" s="178">
        <f>C29</f>
        <v>1288</v>
      </c>
      <c r="D3" s="126">
        <f>F29</f>
        <v>379.32</v>
      </c>
      <c r="E3" s="179">
        <f>C3-D3</f>
        <v>908.68000000000006</v>
      </c>
      <c r="F3" s="5"/>
    </row>
    <row r="4" spans="1:30" x14ac:dyDescent="0.25">
      <c r="A4" s="174" t="s">
        <v>113</v>
      </c>
      <c r="B4" s="195">
        <f>C4/C20</f>
        <v>9.0130401431858853E-2</v>
      </c>
      <c r="C4" s="178">
        <f>C35</f>
        <v>2820</v>
      </c>
      <c r="D4" s="126">
        <f>F35</f>
        <v>705</v>
      </c>
      <c r="E4" s="179">
        <f>C4-D4</f>
        <v>2115</v>
      </c>
      <c r="F4" s="5"/>
    </row>
    <row r="5" spans="1:30" x14ac:dyDescent="0.25">
      <c r="A5" s="174" t="s">
        <v>114</v>
      </c>
      <c r="B5" s="195">
        <f>C5/C20</f>
        <v>0.69546663257478902</v>
      </c>
      <c r="C5" s="178">
        <f>C46</f>
        <v>21759.759999999998</v>
      </c>
      <c r="D5" s="126">
        <f>F46</f>
        <v>5524.94</v>
      </c>
      <c r="E5" s="179">
        <f>C5-D5</f>
        <v>16234.82</v>
      </c>
      <c r="F5" s="5"/>
    </row>
    <row r="6" spans="1:30" x14ac:dyDescent="0.25">
      <c r="A6" s="174" t="s">
        <v>115</v>
      </c>
      <c r="B6" s="195">
        <f>C6/C20</f>
        <v>0.17259013040143187</v>
      </c>
      <c r="C6" s="178">
        <f>C52</f>
        <v>5400</v>
      </c>
      <c r="D6" s="126">
        <f>F52</f>
        <v>765</v>
      </c>
      <c r="E6" s="179">
        <f>C6-D6</f>
        <v>4635</v>
      </c>
      <c r="F6" s="5"/>
    </row>
    <row r="7" spans="1:30" x14ac:dyDescent="0.25">
      <c r="A7" s="174"/>
      <c r="B7" s="174"/>
      <c r="C7" s="175"/>
      <c r="D7" s="13"/>
      <c r="E7" s="173"/>
      <c r="F7" s="5"/>
    </row>
    <row r="8" spans="1:30" s="12" customFormat="1" ht="15" customHeight="1" thickBot="1" x14ac:dyDescent="0.3">
      <c r="A8" s="11"/>
      <c r="C8" s="13"/>
      <c r="D8" s="13"/>
      <c r="E8" s="398" t="s">
        <v>1</v>
      </c>
      <c r="F8" s="398"/>
      <c r="G8" s="369" t="s">
        <v>2</v>
      </c>
      <c r="H8" s="369"/>
      <c r="I8" s="374" t="s">
        <v>3</v>
      </c>
      <c r="J8" s="374"/>
      <c r="K8" s="369" t="s">
        <v>4</v>
      </c>
      <c r="L8" s="369"/>
      <c r="M8" s="369" t="s">
        <v>5</v>
      </c>
      <c r="N8" s="369"/>
      <c r="O8" s="369" t="s">
        <v>6</v>
      </c>
      <c r="P8" s="369"/>
      <c r="Q8" s="369" t="s">
        <v>7</v>
      </c>
      <c r="R8" s="369"/>
      <c r="S8" s="369" t="s">
        <v>8</v>
      </c>
      <c r="T8" s="369"/>
      <c r="U8" s="369" t="s">
        <v>9</v>
      </c>
      <c r="V8" s="369"/>
      <c r="W8" s="369" t="s">
        <v>10</v>
      </c>
      <c r="X8" s="369"/>
      <c r="Y8" s="369" t="s">
        <v>11</v>
      </c>
      <c r="Z8" s="369"/>
      <c r="AA8" s="369" t="s">
        <v>12</v>
      </c>
      <c r="AB8" s="369"/>
      <c r="AC8" s="369" t="s">
        <v>13</v>
      </c>
      <c r="AD8" s="369"/>
    </row>
    <row r="9" spans="1:30" ht="18.75" x14ac:dyDescent="0.25">
      <c r="A9" s="15"/>
      <c r="B9" s="377" t="s">
        <v>14</v>
      </c>
      <c r="C9" s="378" t="s">
        <v>60</v>
      </c>
      <c r="D9" s="378" t="s">
        <v>61</v>
      </c>
      <c r="E9" s="399" t="s">
        <v>16</v>
      </c>
      <c r="F9" s="393" t="s">
        <v>17</v>
      </c>
      <c r="G9" s="395" t="s">
        <v>18</v>
      </c>
      <c r="H9" s="386" t="s">
        <v>19</v>
      </c>
      <c r="I9" s="384" t="s">
        <v>18</v>
      </c>
      <c r="J9" s="386" t="s">
        <v>19</v>
      </c>
      <c r="K9" s="384" t="s">
        <v>18</v>
      </c>
      <c r="L9" s="386" t="s">
        <v>19</v>
      </c>
      <c r="M9" s="384" t="s">
        <v>18</v>
      </c>
      <c r="N9" s="386" t="s">
        <v>19</v>
      </c>
      <c r="O9" s="384" t="s">
        <v>18</v>
      </c>
      <c r="P9" s="386" t="s">
        <v>19</v>
      </c>
      <c r="Q9" s="384" t="s">
        <v>18</v>
      </c>
      <c r="R9" s="386" t="s">
        <v>19</v>
      </c>
      <c r="S9" s="384" t="s">
        <v>18</v>
      </c>
      <c r="T9" s="386" t="s">
        <v>19</v>
      </c>
      <c r="U9" s="384" t="s">
        <v>18</v>
      </c>
      <c r="V9" s="386" t="s">
        <v>19</v>
      </c>
      <c r="W9" s="384" t="s">
        <v>18</v>
      </c>
      <c r="X9" s="386" t="s">
        <v>19</v>
      </c>
      <c r="Y9" s="384" t="s">
        <v>18</v>
      </c>
      <c r="Z9" s="386" t="s">
        <v>19</v>
      </c>
      <c r="AA9" s="384" t="s">
        <v>18</v>
      </c>
      <c r="AB9" s="386" t="s">
        <v>19</v>
      </c>
      <c r="AC9" s="384" t="s">
        <v>18</v>
      </c>
      <c r="AD9" s="386" t="s">
        <v>19</v>
      </c>
    </row>
    <row r="10" spans="1:30" x14ac:dyDescent="0.25">
      <c r="A10" s="11"/>
      <c r="B10" s="377"/>
      <c r="C10" s="379"/>
      <c r="D10" s="379"/>
      <c r="E10" s="400"/>
      <c r="F10" s="394"/>
      <c r="G10" s="396"/>
      <c r="H10" s="387"/>
      <c r="I10" s="388"/>
      <c r="J10" s="387"/>
      <c r="K10" s="388"/>
      <c r="L10" s="387"/>
      <c r="M10" s="388"/>
      <c r="N10" s="387"/>
      <c r="O10" s="388"/>
      <c r="P10" s="387"/>
      <c r="Q10" s="388"/>
      <c r="R10" s="387"/>
      <c r="S10" s="388"/>
      <c r="T10" s="387"/>
      <c r="U10" s="388"/>
      <c r="V10" s="387"/>
      <c r="W10" s="388"/>
      <c r="X10" s="387"/>
      <c r="Y10" s="388"/>
      <c r="Z10" s="387"/>
      <c r="AA10" s="388"/>
      <c r="AB10" s="387"/>
      <c r="AC10" s="388"/>
      <c r="AD10" s="387"/>
    </row>
    <row r="11" spans="1:30" s="160" customFormat="1" ht="18.75" x14ac:dyDescent="0.25">
      <c r="A11" s="149" t="s">
        <v>36</v>
      </c>
      <c r="B11" s="150"/>
      <c r="C11" s="151"/>
      <c r="D11" s="151"/>
      <c r="E11" s="248"/>
      <c r="F11" s="224"/>
      <c r="G11" s="280"/>
      <c r="H11" s="281"/>
      <c r="I11" s="282"/>
      <c r="J11" s="281"/>
      <c r="K11" s="282"/>
      <c r="L11" s="283"/>
      <c r="M11" s="282"/>
      <c r="N11" s="283"/>
      <c r="O11" s="282"/>
      <c r="P11" s="283"/>
      <c r="Q11" s="282"/>
      <c r="R11" s="283"/>
      <c r="S11" s="282"/>
      <c r="T11" s="283"/>
      <c r="U11" s="282"/>
      <c r="V11" s="283"/>
      <c r="W11" s="282"/>
      <c r="X11" s="283"/>
      <c r="Y11" s="282"/>
      <c r="Z11" s="283"/>
      <c r="AA11" s="282"/>
      <c r="AB11" s="283"/>
      <c r="AC11" s="282"/>
      <c r="AD11" s="283"/>
    </row>
    <row r="12" spans="1:30" x14ac:dyDescent="0.25">
      <c r="A12" s="23"/>
      <c r="B12" s="191"/>
      <c r="C12" s="24"/>
      <c r="D12" s="24"/>
      <c r="E12" s="249"/>
      <c r="F12" s="226"/>
      <c r="G12" s="246"/>
      <c r="H12" s="28"/>
      <c r="I12" s="27"/>
      <c r="J12" s="28"/>
      <c r="K12" s="27"/>
      <c r="L12" s="28"/>
      <c r="M12" s="27"/>
      <c r="N12" s="28"/>
      <c r="O12" s="27"/>
      <c r="P12" s="28"/>
      <c r="Q12" s="27"/>
      <c r="R12" s="28"/>
      <c r="S12" s="27"/>
      <c r="T12" s="28"/>
      <c r="U12" s="27"/>
      <c r="V12" s="28"/>
      <c r="W12" s="27"/>
      <c r="X12" s="28"/>
      <c r="Y12" s="27"/>
      <c r="Z12" s="28"/>
      <c r="AA12" s="27"/>
      <c r="AB12" s="28"/>
      <c r="AC12" s="27"/>
      <c r="AD12" s="28"/>
    </row>
    <row r="13" spans="1:30" x14ac:dyDescent="0.25">
      <c r="A13" s="23" t="s">
        <v>116</v>
      </c>
      <c r="B13" s="191" t="s">
        <v>117</v>
      </c>
      <c r="C13" s="24">
        <f>20000+688</f>
        <v>20688</v>
      </c>
      <c r="D13" s="24">
        <f>C13/12</f>
        <v>1724</v>
      </c>
      <c r="E13" s="250">
        <f>G13+I13+K13+M13+O13+Q13+S13+U13+W13+Y13+AA13+AC13</f>
        <v>15516</v>
      </c>
      <c r="F13" s="226">
        <f>H13+J13+L13+N13+P13+R13+T13+V13+X13++Z13+AB13+AD13</f>
        <v>5172</v>
      </c>
      <c r="G13" s="134"/>
      <c r="H13" s="31">
        <f>D13</f>
        <v>1724</v>
      </c>
      <c r="I13" s="30"/>
      <c r="J13" s="31">
        <f>D13</f>
        <v>1724</v>
      </c>
      <c r="K13" s="30"/>
      <c r="L13" s="31">
        <f>D13</f>
        <v>1724</v>
      </c>
      <c r="M13" s="32">
        <f>D13</f>
        <v>1724</v>
      </c>
      <c r="N13" s="31"/>
      <c r="O13" s="32">
        <f>D13</f>
        <v>1724</v>
      </c>
      <c r="P13" s="31"/>
      <c r="Q13" s="32">
        <f>D13</f>
        <v>1724</v>
      </c>
      <c r="R13" s="31"/>
      <c r="S13" s="32">
        <f>D13</f>
        <v>1724</v>
      </c>
      <c r="T13" s="31"/>
      <c r="U13" s="32">
        <f>D13</f>
        <v>1724</v>
      </c>
      <c r="V13" s="31"/>
      <c r="W13" s="32">
        <f>D13</f>
        <v>1724</v>
      </c>
      <c r="X13" s="31"/>
      <c r="Y13" s="32">
        <f>D13</f>
        <v>1724</v>
      </c>
      <c r="Z13" s="31"/>
      <c r="AA13" s="32">
        <f>D13</f>
        <v>1724</v>
      </c>
      <c r="AB13" s="31"/>
      <c r="AC13" s="32">
        <f>D13</f>
        <v>1724</v>
      </c>
      <c r="AD13" s="31"/>
    </row>
    <row r="14" spans="1:30" x14ac:dyDescent="0.25">
      <c r="B14" s="191"/>
      <c r="C14" s="24"/>
      <c r="D14" s="24"/>
      <c r="E14" s="250"/>
      <c r="F14" s="226"/>
      <c r="G14" s="134"/>
      <c r="H14" s="31"/>
      <c r="I14" s="30"/>
      <c r="J14" s="31"/>
      <c r="K14" s="30"/>
      <c r="L14" s="31"/>
      <c r="M14" s="32"/>
      <c r="N14" s="31"/>
      <c r="O14" s="32"/>
      <c r="P14" s="31"/>
      <c r="Q14" s="32"/>
      <c r="R14" s="31"/>
      <c r="S14" s="32"/>
      <c r="T14" s="31"/>
      <c r="U14" s="32"/>
      <c r="V14" s="31"/>
      <c r="W14" s="32"/>
      <c r="X14" s="31"/>
      <c r="Y14" s="32"/>
      <c r="Z14" s="31"/>
      <c r="AA14" s="32"/>
      <c r="AB14" s="31"/>
      <c r="AC14" s="32"/>
      <c r="AD14" s="31"/>
    </row>
    <row r="15" spans="1:30" x14ac:dyDescent="0.25">
      <c r="A15" s="196" t="s">
        <v>118</v>
      </c>
      <c r="B15" s="191"/>
      <c r="C15" s="24"/>
      <c r="D15" s="24"/>
      <c r="E15" s="250"/>
      <c r="F15" s="226"/>
      <c r="G15" s="134"/>
      <c r="H15" s="31"/>
      <c r="I15" s="30"/>
      <c r="J15" s="31"/>
      <c r="K15" s="30"/>
      <c r="L15" s="31"/>
      <c r="M15" s="32"/>
      <c r="N15" s="31"/>
      <c r="O15" s="32"/>
      <c r="P15" s="31"/>
      <c r="Q15" s="32"/>
      <c r="R15" s="31"/>
      <c r="S15" s="32"/>
      <c r="T15" s="31"/>
      <c r="U15" s="32"/>
      <c r="V15" s="31"/>
      <c r="W15" s="32"/>
      <c r="X15" s="31"/>
      <c r="Y15" s="32"/>
      <c r="Z15" s="31"/>
      <c r="AA15" s="32"/>
      <c r="AB15" s="31"/>
      <c r="AC15" s="32"/>
      <c r="AD15" s="31"/>
    </row>
    <row r="16" spans="1:30" x14ac:dyDescent="0.25">
      <c r="A16" s="192" t="s">
        <v>119</v>
      </c>
      <c r="B16" s="191" t="s">
        <v>120</v>
      </c>
      <c r="C16" s="24">
        <f>'Project Budget example'!C46*4</f>
        <v>4600</v>
      </c>
      <c r="D16" s="180" t="s">
        <v>64</v>
      </c>
      <c r="E16" s="250">
        <f t="shared" ref="E16:F18" si="0">G16+I16+K16+M16+O16+Q16+S16+U16+W16++Y16+AA16+AC16</f>
        <v>3450</v>
      </c>
      <c r="F16" s="226">
        <f t="shared" si="0"/>
        <v>1150</v>
      </c>
      <c r="G16" s="134"/>
      <c r="H16" s="31">
        <f>C16/4</f>
        <v>1150</v>
      </c>
      <c r="I16" s="30"/>
      <c r="J16" s="31"/>
      <c r="K16" s="30"/>
      <c r="L16" s="31"/>
      <c r="M16" s="177">
        <f>C16/4</f>
        <v>1150</v>
      </c>
      <c r="N16" s="31"/>
      <c r="O16" s="32"/>
      <c r="P16" s="31"/>
      <c r="Q16" s="32"/>
      <c r="R16" s="31"/>
      <c r="S16" s="32">
        <f>C16/4</f>
        <v>1150</v>
      </c>
      <c r="T16" s="31"/>
      <c r="U16" s="32"/>
      <c r="V16" s="31"/>
      <c r="W16" s="32"/>
      <c r="X16" s="31"/>
      <c r="Y16" s="32">
        <f>C16/4</f>
        <v>1150</v>
      </c>
      <c r="Z16" s="31"/>
      <c r="AA16" s="32"/>
      <c r="AB16" s="31"/>
      <c r="AC16" s="32"/>
      <c r="AD16" s="31"/>
    </row>
    <row r="17" spans="1:49" x14ac:dyDescent="0.25">
      <c r="A17" s="192" t="s">
        <v>65</v>
      </c>
      <c r="B17" s="191"/>
      <c r="C17" s="24">
        <f>'Enterprise Budget example'!C10</f>
        <v>2000</v>
      </c>
      <c r="D17" s="180" t="s">
        <v>64</v>
      </c>
      <c r="E17" s="250">
        <f t="shared" si="0"/>
        <v>1250</v>
      </c>
      <c r="F17" s="226">
        <f t="shared" si="0"/>
        <v>750</v>
      </c>
      <c r="G17" s="134"/>
      <c r="H17" s="31">
        <v>250</v>
      </c>
      <c r="I17" s="30"/>
      <c r="J17" s="31">
        <v>250</v>
      </c>
      <c r="K17" s="30"/>
      <c r="L17" s="31">
        <v>250</v>
      </c>
      <c r="M17" s="32">
        <v>250</v>
      </c>
      <c r="N17" s="31"/>
      <c r="O17" s="32">
        <v>100</v>
      </c>
      <c r="P17" s="31"/>
      <c r="Q17" s="32">
        <v>250</v>
      </c>
      <c r="R17" s="31"/>
      <c r="S17" s="32">
        <v>300</v>
      </c>
      <c r="T17" s="31"/>
      <c r="U17" s="32"/>
      <c r="V17" s="31"/>
      <c r="W17" s="32"/>
      <c r="X17" s="31"/>
      <c r="Y17" s="32"/>
      <c r="Z17" s="31"/>
      <c r="AA17" s="32"/>
      <c r="AB17" s="31"/>
      <c r="AC17" s="32">
        <v>350</v>
      </c>
      <c r="AD17" s="31"/>
    </row>
    <row r="18" spans="1:49" x14ac:dyDescent="0.25">
      <c r="A18" s="192" t="s">
        <v>67</v>
      </c>
      <c r="B18" s="191"/>
      <c r="C18" s="24">
        <f>'Enterprise Budget example'!C11</f>
        <v>4000</v>
      </c>
      <c r="D18" s="180" t="s">
        <v>64</v>
      </c>
      <c r="E18" s="250">
        <f t="shared" si="0"/>
        <v>4000</v>
      </c>
      <c r="F18" s="226">
        <f t="shared" si="0"/>
        <v>0</v>
      </c>
      <c r="G18" s="134"/>
      <c r="H18" s="31"/>
      <c r="I18" s="30"/>
      <c r="J18" s="31"/>
      <c r="K18" s="30"/>
      <c r="L18" s="31"/>
      <c r="M18" s="32"/>
      <c r="N18" s="31"/>
      <c r="O18" s="32"/>
      <c r="P18" s="31"/>
      <c r="Q18" s="32"/>
      <c r="R18" s="31"/>
      <c r="S18" s="32"/>
      <c r="T18" s="31"/>
      <c r="U18" s="32">
        <v>2000</v>
      </c>
      <c r="V18" s="31"/>
      <c r="W18" s="32">
        <v>1000</v>
      </c>
      <c r="X18" s="31"/>
      <c r="Y18" s="32">
        <v>500</v>
      </c>
      <c r="Z18" s="31"/>
      <c r="AA18" s="32">
        <v>500</v>
      </c>
      <c r="AB18" s="31"/>
      <c r="AC18" s="32"/>
      <c r="AD18" s="31"/>
    </row>
    <row r="19" spans="1:49" x14ac:dyDescent="0.25">
      <c r="A19" s="23"/>
      <c r="B19" s="191"/>
      <c r="C19" s="24"/>
      <c r="D19" s="24"/>
      <c r="E19" s="251"/>
      <c r="F19" s="226"/>
      <c r="G19" s="134"/>
      <c r="H19" s="31"/>
      <c r="I19" s="32"/>
      <c r="J19" s="36"/>
      <c r="K19" s="32"/>
      <c r="L19" s="31"/>
      <c r="M19" s="32"/>
      <c r="N19" s="31"/>
      <c r="O19" s="32"/>
      <c r="P19" s="31"/>
      <c r="Q19" s="32"/>
      <c r="R19" s="31"/>
      <c r="S19" s="32"/>
      <c r="T19" s="31"/>
      <c r="U19" s="32"/>
      <c r="V19" s="31"/>
      <c r="W19" s="32"/>
      <c r="X19" s="31"/>
      <c r="Y19" s="32"/>
      <c r="Z19" s="31"/>
      <c r="AA19" s="32"/>
      <c r="AB19" s="31"/>
      <c r="AC19" s="32"/>
      <c r="AD19" s="31"/>
    </row>
    <row r="20" spans="1:49" s="47" customFormat="1" ht="26.1" customHeight="1" x14ac:dyDescent="0.25">
      <c r="A20" s="38" t="s">
        <v>22</v>
      </c>
      <c r="B20" s="198"/>
      <c r="C20" s="40">
        <f>SUM(C12:C19)</f>
        <v>31288</v>
      </c>
      <c r="D20" s="40"/>
      <c r="E20" s="252">
        <f>SUM(E12:E19)</f>
        <v>24216</v>
      </c>
      <c r="F20" s="228">
        <f>SUM(F12:F19)</f>
        <v>7072</v>
      </c>
      <c r="G20" s="213">
        <f t="shared" ref="G20:AD20" si="1">SUM(G13:G19)</f>
        <v>0</v>
      </c>
      <c r="H20" s="44">
        <f t="shared" si="1"/>
        <v>3124</v>
      </c>
      <c r="I20" s="43">
        <f t="shared" si="1"/>
        <v>0</v>
      </c>
      <c r="J20" s="44">
        <f t="shared" si="1"/>
        <v>1974</v>
      </c>
      <c r="K20" s="43">
        <f t="shared" si="1"/>
        <v>0</v>
      </c>
      <c r="L20" s="44">
        <f t="shared" si="1"/>
        <v>1974</v>
      </c>
      <c r="M20" s="43">
        <f t="shared" si="1"/>
        <v>3124</v>
      </c>
      <c r="N20" s="44">
        <f t="shared" si="1"/>
        <v>0</v>
      </c>
      <c r="O20" s="43">
        <f t="shared" si="1"/>
        <v>1824</v>
      </c>
      <c r="P20" s="44">
        <f t="shared" si="1"/>
        <v>0</v>
      </c>
      <c r="Q20" s="43">
        <f t="shared" si="1"/>
        <v>1974</v>
      </c>
      <c r="R20" s="44">
        <f t="shared" si="1"/>
        <v>0</v>
      </c>
      <c r="S20" s="43">
        <f t="shared" si="1"/>
        <v>3174</v>
      </c>
      <c r="T20" s="44">
        <f t="shared" si="1"/>
        <v>0</v>
      </c>
      <c r="U20" s="43">
        <f t="shared" si="1"/>
        <v>3724</v>
      </c>
      <c r="V20" s="44">
        <f t="shared" si="1"/>
        <v>0</v>
      </c>
      <c r="W20" s="43">
        <f t="shared" si="1"/>
        <v>2724</v>
      </c>
      <c r="X20" s="44">
        <f t="shared" si="1"/>
        <v>0</v>
      </c>
      <c r="Y20" s="43">
        <f t="shared" si="1"/>
        <v>3374</v>
      </c>
      <c r="Z20" s="44">
        <f t="shared" si="1"/>
        <v>0</v>
      </c>
      <c r="AA20" s="43">
        <f t="shared" si="1"/>
        <v>2224</v>
      </c>
      <c r="AB20" s="44">
        <f t="shared" si="1"/>
        <v>0</v>
      </c>
      <c r="AC20" s="43">
        <f t="shared" si="1"/>
        <v>2074</v>
      </c>
      <c r="AD20" s="44">
        <f t="shared" si="1"/>
        <v>0</v>
      </c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</row>
    <row r="21" spans="1:49" x14ac:dyDescent="0.25">
      <c r="A21" s="48"/>
      <c r="B21" s="199"/>
      <c r="C21" s="49"/>
      <c r="D21" s="49"/>
      <c r="E21" s="253"/>
      <c r="F21" s="230">
        <f>E20+F20</f>
        <v>31288</v>
      </c>
      <c r="G21" s="214"/>
      <c r="H21" s="53"/>
      <c r="I21" s="52"/>
      <c r="J21" s="54"/>
      <c r="K21" s="52"/>
      <c r="L21" s="54"/>
      <c r="M21" s="52"/>
      <c r="N21" s="54"/>
      <c r="O21" s="52"/>
      <c r="P21" s="54"/>
      <c r="Q21" s="52"/>
      <c r="R21" s="54"/>
      <c r="S21" s="52"/>
      <c r="T21" s="54"/>
      <c r="U21" s="52"/>
      <c r="V21" s="54"/>
      <c r="W21" s="52"/>
      <c r="X21" s="54"/>
      <c r="Y21" s="52"/>
      <c r="Z21" s="54"/>
      <c r="AA21" s="52"/>
      <c r="AB21" s="54"/>
      <c r="AC21" s="52"/>
      <c r="AD21" s="54"/>
    </row>
    <row r="22" spans="1:49" x14ac:dyDescent="0.25">
      <c r="A22" s="48"/>
      <c r="B22" s="199"/>
      <c r="C22" s="49"/>
      <c r="D22" s="49"/>
      <c r="E22" s="254"/>
      <c r="F22" s="230"/>
      <c r="G22" s="101"/>
      <c r="H22" s="57"/>
      <c r="I22" s="56"/>
      <c r="J22" s="58"/>
      <c r="K22" s="56"/>
      <c r="L22" s="58"/>
      <c r="M22" s="56"/>
      <c r="N22" s="58"/>
      <c r="O22" s="56"/>
      <c r="P22" s="58"/>
      <c r="Q22" s="56"/>
      <c r="R22" s="58"/>
      <c r="S22" s="56"/>
      <c r="T22" s="58"/>
      <c r="U22" s="56"/>
      <c r="V22" s="58"/>
      <c r="W22" s="56"/>
      <c r="X22" s="58"/>
      <c r="Y22" s="56"/>
      <c r="Z22" s="58"/>
      <c r="AA22" s="56"/>
      <c r="AB22" s="58"/>
      <c r="AC22" s="56"/>
      <c r="AD22" s="58"/>
    </row>
    <row r="23" spans="1:49" s="160" customFormat="1" ht="18.75" x14ac:dyDescent="0.3">
      <c r="A23" s="161" t="s">
        <v>39</v>
      </c>
      <c r="B23" s="200"/>
      <c r="C23" s="163"/>
      <c r="D23" s="163"/>
      <c r="E23" s="255"/>
      <c r="F23" s="232"/>
      <c r="G23" s="215"/>
      <c r="H23" s="167"/>
      <c r="I23" s="166"/>
      <c r="J23" s="167"/>
      <c r="K23" s="166"/>
      <c r="L23" s="167"/>
      <c r="M23" s="166"/>
      <c r="N23" s="167"/>
      <c r="O23" s="166"/>
      <c r="P23" s="167"/>
      <c r="Q23" s="166"/>
      <c r="R23" s="167"/>
      <c r="S23" s="166"/>
      <c r="T23" s="167"/>
      <c r="U23" s="166"/>
      <c r="V23" s="167"/>
      <c r="W23" s="166"/>
      <c r="X23" s="167"/>
      <c r="Y23" s="166"/>
      <c r="Z23" s="167"/>
      <c r="AA23" s="166"/>
      <c r="AB23" s="167"/>
      <c r="AC23" s="166"/>
      <c r="AD23" s="167"/>
    </row>
    <row r="24" spans="1:49" ht="15" customHeight="1" x14ac:dyDescent="0.25">
      <c r="A24" s="65" t="s">
        <v>121</v>
      </c>
      <c r="B24" s="201"/>
      <c r="C24" s="67"/>
      <c r="D24" s="67"/>
      <c r="E24" s="256"/>
      <c r="F24" s="226"/>
      <c r="G24" s="134"/>
      <c r="H24" s="69"/>
      <c r="I24" s="32"/>
      <c r="J24" s="69"/>
      <c r="K24" s="32"/>
      <c r="L24" s="69"/>
      <c r="M24" s="32"/>
      <c r="N24" s="69"/>
      <c r="O24" s="32"/>
      <c r="P24" s="69"/>
      <c r="Q24" s="32"/>
      <c r="R24" s="69"/>
      <c r="S24" s="32"/>
      <c r="T24" s="69"/>
      <c r="U24" s="32"/>
      <c r="V24" s="69"/>
      <c r="W24" s="32"/>
      <c r="X24" s="69"/>
      <c r="Y24" s="32"/>
      <c r="Z24" s="69"/>
      <c r="AA24" s="32"/>
      <c r="AB24" s="69"/>
      <c r="AC24" s="32"/>
      <c r="AD24" s="69"/>
    </row>
    <row r="25" spans="1:49" ht="15" customHeight="1" x14ac:dyDescent="0.25">
      <c r="A25" s="70" t="s">
        <v>122</v>
      </c>
      <c r="B25" s="201"/>
      <c r="C25" s="67">
        <f>(20000-6240)*5%</f>
        <v>688</v>
      </c>
      <c r="D25" s="67">
        <f>C25/12</f>
        <v>57.333333333333336</v>
      </c>
      <c r="E25" s="256">
        <f>G25+I25+K25+M25+O25+Q25+S25+U25+W25+Y25+AA25+AC25</f>
        <v>458.66666666666663</v>
      </c>
      <c r="F25" s="226">
        <f>H25+J25+L25+N25+P25+R25+T25+V25+X25++Z25+AB25+AD25</f>
        <v>229.32</v>
      </c>
      <c r="G25" s="134"/>
      <c r="H25" s="69">
        <v>57.33</v>
      </c>
      <c r="I25" s="30"/>
      <c r="J25" s="69">
        <v>57.33</v>
      </c>
      <c r="K25" s="30"/>
      <c r="L25" s="71">
        <v>57.33</v>
      </c>
      <c r="M25" s="32"/>
      <c r="N25" s="69">
        <v>57.33</v>
      </c>
      <c r="O25" s="32">
        <f>D25</f>
        <v>57.333333333333336</v>
      </c>
      <c r="P25" s="69"/>
      <c r="Q25" s="32">
        <f>D25</f>
        <v>57.333333333333336</v>
      </c>
      <c r="R25" s="69"/>
      <c r="S25" s="32">
        <f>D25</f>
        <v>57.333333333333336</v>
      </c>
      <c r="T25" s="69"/>
      <c r="U25" s="32">
        <f>D25</f>
        <v>57.333333333333336</v>
      </c>
      <c r="V25" s="69"/>
      <c r="W25" s="32">
        <f>D25</f>
        <v>57.333333333333336</v>
      </c>
      <c r="X25" s="69"/>
      <c r="Y25" s="32">
        <f>D25</f>
        <v>57.333333333333336</v>
      </c>
      <c r="Z25" s="69"/>
      <c r="AA25" s="32">
        <f>D25</f>
        <v>57.333333333333336</v>
      </c>
      <c r="AB25" s="69"/>
      <c r="AC25" s="32">
        <f>D25</f>
        <v>57.333333333333336</v>
      </c>
      <c r="AD25" s="69"/>
    </row>
    <row r="26" spans="1:49" ht="15" customHeight="1" x14ac:dyDescent="0.25">
      <c r="A26" s="72" t="s">
        <v>123</v>
      </c>
      <c r="B26" s="201"/>
      <c r="C26" s="67"/>
      <c r="D26" s="67">
        <f>C26/12</f>
        <v>0</v>
      </c>
      <c r="E26" s="256">
        <f>G26+I26+K26+M26+O26+Q26+S26+U26+W26+Y26+AA26+AC26</f>
        <v>0</v>
      </c>
      <c r="F26" s="226">
        <f>H26+J26+L26+N26+P26+R26+T26+V26+X26++Z26+AB26+AD26</f>
        <v>0</v>
      </c>
      <c r="G26" s="134"/>
      <c r="H26" s="69"/>
      <c r="I26" s="30"/>
      <c r="J26" s="69"/>
      <c r="K26" s="30"/>
      <c r="L26" s="71"/>
      <c r="M26" s="32"/>
      <c r="N26" s="69"/>
      <c r="O26" s="32"/>
      <c r="P26" s="69"/>
      <c r="Q26" s="32"/>
      <c r="R26" s="69"/>
      <c r="S26" s="32"/>
      <c r="T26" s="69"/>
      <c r="U26" s="32"/>
      <c r="V26" s="69"/>
      <c r="W26" s="32"/>
      <c r="X26" s="69"/>
      <c r="Y26" s="32"/>
      <c r="Z26" s="69"/>
      <c r="AA26" s="32"/>
      <c r="AB26" s="69"/>
      <c r="AC26" s="32"/>
      <c r="AD26" s="69"/>
    </row>
    <row r="27" spans="1:49" ht="15" customHeight="1" x14ac:dyDescent="0.25">
      <c r="A27" s="72" t="s">
        <v>124</v>
      </c>
      <c r="B27" s="201"/>
      <c r="C27" s="67">
        <f>50*12</f>
        <v>600</v>
      </c>
      <c r="D27" s="67">
        <f>C27/12</f>
        <v>50</v>
      </c>
      <c r="E27" s="256">
        <f>G27+I27+K27+M27+O27+Q27+S27+U27+W27+Y27+AA27+AC27</f>
        <v>450</v>
      </c>
      <c r="F27" s="226">
        <f>H27+J27+L27+N27+P27+R27+T27+V27+X27++Z27+AB27+AD27</f>
        <v>150</v>
      </c>
      <c r="G27" s="134"/>
      <c r="H27" s="69">
        <f>D27</f>
        <v>50</v>
      </c>
      <c r="I27" s="30"/>
      <c r="J27" s="69">
        <f>D27</f>
        <v>50</v>
      </c>
      <c r="K27" s="30"/>
      <c r="L27" s="71">
        <f>D27</f>
        <v>50</v>
      </c>
      <c r="M27" s="32">
        <f t="shared" ref="M27" si="2">D27</f>
        <v>50</v>
      </c>
      <c r="N27" s="69"/>
      <c r="O27" s="32">
        <f t="shared" ref="O27" si="3">D27</f>
        <v>50</v>
      </c>
      <c r="P27" s="69"/>
      <c r="Q27" s="32">
        <f t="shared" ref="Q27" si="4">D27</f>
        <v>50</v>
      </c>
      <c r="R27" s="69"/>
      <c r="S27" s="32">
        <f t="shared" ref="S27" si="5">D27</f>
        <v>50</v>
      </c>
      <c r="T27" s="69"/>
      <c r="U27" s="32">
        <f t="shared" ref="U27" si="6">D27</f>
        <v>50</v>
      </c>
      <c r="V27" s="69"/>
      <c r="W27" s="32">
        <f t="shared" ref="W27" si="7">D27</f>
        <v>50</v>
      </c>
      <c r="X27" s="69"/>
      <c r="Y27" s="32">
        <f t="shared" ref="Y27" si="8">D27</f>
        <v>50</v>
      </c>
      <c r="Z27" s="69"/>
      <c r="AA27" s="32">
        <f t="shared" ref="AA27" si="9">D27</f>
        <v>50</v>
      </c>
      <c r="AB27" s="69"/>
      <c r="AC27" s="32">
        <f t="shared" ref="AC27" si="10">D27</f>
        <v>50</v>
      </c>
      <c r="AD27" s="69"/>
    </row>
    <row r="28" spans="1:49" ht="15" customHeight="1" x14ac:dyDescent="0.25">
      <c r="A28" s="72"/>
      <c r="B28" s="201"/>
      <c r="C28" s="67"/>
      <c r="D28" s="67"/>
      <c r="E28" s="256"/>
      <c r="F28" s="226"/>
      <c r="G28" s="134"/>
      <c r="H28" s="69"/>
      <c r="I28" s="30"/>
      <c r="J28" s="69"/>
      <c r="K28" s="30"/>
      <c r="L28" s="71"/>
      <c r="M28" s="32"/>
      <c r="N28" s="69"/>
      <c r="O28" s="32"/>
      <c r="P28" s="69"/>
      <c r="Q28" s="32"/>
      <c r="R28" s="69"/>
      <c r="S28" s="32"/>
      <c r="T28" s="69"/>
      <c r="U28" s="32"/>
      <c r="V28" s="69"/>
      <c r="W28" s="32"/>
      <c r="X28" s="69"/>
      <c r="Y28" s="32"/>
      <c r="Z28" s="69"/>
      <c r="AA28" s="32"/>
      <c r="AB28" s="69"/>
      <c r="AC28" s="32"/>
      <c r="AD28" s="69"/>
    </row>
    <row r="29" spans="1:49" x14ac:dyDescent="0.25">
      <c r="A29" s="73" t="s">
        <v>125</v>
      </c>
      <c r="B29" s="202"/>
      <c r="C29" s="75">
        <f>SUM(C24:C28)</f>
        <v>1288</v>
      </c>
      <c r="D29" s="75">
        <f t="shared" ref="D29" si="11">SUM(D24:D28)</f>
        <v>107.33333333333334</v>
      </c>
      <c r="E29" s="257">
        <f t="shared" ref="E29" si="12">SUM(E24:E28)</f>
        <v>908.66666666666663</v>
      </c>
      <c r="F29" s="235">
        <f t="shared" ref="F29" si="13">SUM(F24:F28)</f>
        <v>379.32</v>
      </c>
      <c r="G29" s="217">
        <f t="shared" ref="G29" si="14">SUM(G24:G28)</f>
        <v>0</v>
      </c>
      <c r="H29" s="79">
        <f t="shared" ref="H29" si="15">SUM(H24:H28)</f>
        <v>107.33</v>
      </c>
      <c r="I29" s="78">
        <f t="shared" ref="I29" si="16">SUM(I24:I28)</f>
        <v>0</v>
      </c>
      <c r="J29" s="79">
        <f t="shared" ref="J29" si="17">SUM(J24:J28)</f>
        <v>107.33</v>
      </c>
      <c r="K29" s="78">
        <f t="shared" ref="K29" si="18">SUM(K24:K28)</f>
        <v>0</v>
      </c>
      <c r="L29" s="79">
        <f t="shared" ref="L29" si="19">SUM(L24:L28)</f>
        <v>107.33</v>
      </c>
      <c r="M29" s="78">
        <f t="shared" ref="M29" si="20">SUM(M24:M28)</f>
        <v>50</v>
      </c>
      <c r="N29" s="79">
        <f t="shared" ref="N29" si="21">SUM(N24:N28)</f>
        <v>57.33</v>
      </c>
      <c r="O29" s="78">
        <f t="shared" ref="O29" si="22">SUM(O24:O28)</f>
        <v>107.33333333333334</v>
      </c>
      <c r="P29" s="79">
        <f t="shared" ref="P29" si="23">SUM(P24:P28)</f>
        <v>0</v>
      </c>
      <c r="Q29" s="78">
        <f t="shared" ref="Q29" si="24">SUM(Q24:Q28)</f>
        <v>107.33333333333334</v>
      </c>
      <c r="R29" s="79">
        <f t="shared" ref="R29" si="25">SUM(R24:R28)</f>
        <v>0</v>
      </c>
      <c r="S29" s="78">
        <f t="shared" ref="S29" si="26">SUM(S24:S28)</f>
        <v>107.33333333333334</v>
      </c>
      <c r="T29" s="79">
        <f t="shared" ref="T29" si="27">SUM(T24:T28)</f>
        <v>0</v>
      </c>
      <c r="U29" s="78">
        <f t="shared" ref="U29" si="28">SUM(U24:U28)</f>
        <v>107.33333333333334</v>
      </c>
      <c r="V29" s="79">
        <f t="shared" ref="V29" si="29">SUM(V24:V28)</f>
        <v>0</v>
      </c>
      <c r="W29" s="78">
        <f t="shared" ref="W29" si="30">SUM(W24:W28)</f>
        <v>107.33333333333334</v>
      </c>
      <c r="X29" s="79">
        <f t="shared" ref="X29" si="31">SUM(X24:X28)</f>
        <v>0</v>
      </c>
      <c r="Y29" s="78">
        <f t="shared" ref="Y29" si="32">SUM(Y24:Y28)</f>
        <v>107.33333333333334</v>
      </c>
      <c r="Z29" s="79">
        <f t="shared" ref="Z29" si="33">SUM(Z24:Z28)</f>
        <v>0</v>
      </c>
      <c r="AA29" s="78">
        <f t="shared" ref="AA29" si="34">SUM(AA24:AA28)</f>
        <v>107.33333333333334</v>
      </c>
      <c r="AB29" s="79">
        <f t="shared" ref="AB29" si="35">SUM(AB24:AB28)</f>
        <v>0</v>
      </c>
      <c r="AC29" s="78">
        <f t="shared" ref="AC29" si="36">SUM(AC24:AC28)</f>
        <v>107.33333333333334</v>
      </c>
      <c r="AD29" s="79">
        <f t="shared" ref="AD29" si="37">SUM(AD24:AD28)</f>
        <v>0</v>
      </c>
    </row>
    <row r="30" spans="1:49" ht="15" customHeight="1" x14ac:dyDescent="0.25">
      <c r="A30" s="65" t="s">
        <v>126</v>
      </c>
      <c r="B30" s="201"/>
      <c r="C30" s="67"/>
      <c r="D30" s="67"/>
      <c r="E30" s="256"/>
      <c r="F30" s="226"/>
      <c r="G30" s="134"/>
      <c r="H30" s="69"/>
      <c r="I30" s="32"/>
      <c r="J30" s="69"/>
      <c r="K30" s="32"/>
      <c r="L30" s="69"/>
      <c r="M30" s="32"/>
      <c r="N30" s="69"/>
      <c r="O30" s="32"/>
      <c r="P30" s="69"/>
      <c r="Q30" s="32"/>
      <c r="R30" s="69"/>
      <c r="S30" s="32"/>
      <c r="T30" s="69"/>
      <c r="U30" s="32"/>
      <c r="V30" s="69"/>
      <c r="W30" s="32"/>
      <c r="X30" s="69"/>
      <c r="Y30" s="32"/>
      <c r="Z30" s="69"/>
      <c r="AA30" s="32"/>
      <c r="AB30" s="69"/>
      <c r="AC30" s="32"/>
      <c r="AD30" s="69"/>
    </row>
    <row r="31" spans="1:49" ht="15" customHeight="1" x14ac:dyDescent="0.25">
      <c r="A31" s="70" t="s">
        <v>127</v>
      </c>
      <c r="B31" s="201"/>
      <c r="C31" s="67">
        <f>150*12</f>
        <v>1800</v>
      </c>
      <c r="D31" s="67">
        <f>C31/12</f>
        <v>150</v>
      </c>
      <c r="E31" s="256">
        <f>G31+I31+K31+M31+O31+Q31+S31+U31+W31+Y31+AA31+AC31</f>
        <v>1350</v>
      </c>
      <c r="F31" s="226">
        <f>H31+J31+L31+N31+P31+R31+T31+V31+X31++Z31+AB31+AD31</f>
        <v>450</v>
      </c>
      <c r="G31" s="134"/>
      <c r="H31" s="69">
        <f t="shared" ref="H31:H32" si="38">D31</f>
        <v>150</v>
      </c>
      <c r="I31" s="30"/>
      <c r="J31" s="69">
        <f>D31</f>
        <v>150</v>
      </c>
      <c r="K31" s="30"/>
      <c r="L31" s="69">
        <f>D31</f>
        <v>150</v>
      </c>
      <c r="M31" s="32">
        <f t="shared" ref="M31" si="39">D31</f>
        <v>150</v>
      </c>
      <c r="N31" s="69"/>
      <c r="O31" s="32">
        <f>D31</f>
        <v>150</v>
      </c>
      <c r="P31" s="69"/>
      <c r="Q31" s="32">
        <f>D31</f>
        <v>150</v>
      </c>
      <c r="R31" s="69"/>
      <c r="S31" s="32">
        <f>D31</f>
        <v>150</v>
      </c>
      <c r="T31" s="69"/>
      <c r="U31" s="32">
        <f>D31</f>
        <v>150</v>
      </c>
      <c r="V31" s="69"/>
      <c r="W31" s="32">
        <f>D31</f>
        <v>150</v>
      </c>
      <c r="X31" s="69"/>
      <c r="Y31" s="32">
        <f>D31</f>
        <v>150</v>
      </c>
      <c r="Z31" s="69"/>
      <c r="AA31" s="32">
        <f>D31</f>
        <v>150</v>
      </c>
      <c r="AB31" s="69"/>
      <c r="AC31" s="32">
        <f>D31</f>
        <v>150</v>
      </c>
      <c r="AD31" s="69"/>
    </row>
    <row r="32" spans="1:49" ht="15" customHeight="1" x14ac:dyDescent="0.25">
      <c r="A32" s="72" t="s">
        <v>128</v>
      </c>
      <c r="B32" s="201"/>
      <c r="C32" s="67">
        <v>120</v>
      </c>
      <c r="D32" s="67">
        <f>C32/12</f>
        <v>10</v>
      </c>
      <c r="E32" s="256">
        <f>G32+I32+K32+M32+O32+Q32+S32+U32+W32+Y32+AA32+AC32</f>
        <v>90</v>
      </c>
      <c r="F32" s="226">
        <f>H32+J32+L32+N32+P32+R32+T32+V32+X32++Z32+AB32+AD32</f>
        <v>30</v>
      </c>
      <c r="G32" s="134"/>
      <c r="H32" s="69">
        <f t="shared" si="38"/>
        <v>10</v>
      </c>
      <c r="I32" s="30"/>
      <c r="J32" s="69">
        <f t="shared" ref="J32:J34" si="40">D32</f>
        <v>10</v>
      </c>
      <c r="K32" s="30"/>
      <c r="L32" s="69">
        <f t="shared" ref="L32:L34" si="41">D32</f>
        <v>10</v>
      </c>
      <c r="M32" s="32">
        <f t="shared" ref="M32:M34" si="42">D32</f>
        <v>10</v>
      </c>
      <c r="N32" s="69"/>
      <c r="O32" s="32">
        <f t="shared" ref="O32:O34" si="43">D32</f>
        <v>10</v>
      </c>
      <c r="P32" s="69"/>
      <c r="Q32" s="32">
        <f t="shared" ref="Q32:Q34" si="44">D32</f>
        <v>10</v>
      </c>
      <c r="R32" s="69"/>
      <c r="S32" s="32">
        <f t="shared" ref="S32:S34" si="45">D32</f>
        <v>10</v>
      </c>
      <c r="T32" s="69"/>
      <c r="U32" s="32">
        <f t="shared" ref="U32:U34" si="46">D32</f>
        <v>10</v>
      </c>
      <c r="V32" s="69"/>
      <c r="W32" s="32">
        <f t="shared" ref="W32:W34" si="47">D32</f>
        <v>10</v>
      </c>
      <c r="X32" s="69"/>
      <c r="Y32" s="32">
        <f t="shared" ref="Y32:Y34" si="48">D32</f>
        <v>10</v>
      </c>
      <c r="Z32" s="69"/>
      <c r="AA32" s="32">
        <f t="shared" ref="AA32:AA34" si="49">D32</f>
        <v>10</v>
      </c>
      <c r="AB32" s="69"/>
      <c r="AC32" s="32">
        <f t="shared" ref="AC32:AC34" si="50">D32</f>
        <v>10</v>
      </c>
      <c r="AD32" s="69"/>
    </row>
    <row r="33" spans="1:30" ht="15" customHeight="1" x14ac:dyDescent="0.25">
      <c r="A33" s="72" t="s">
        <v>129</v>
      </c>
      <c r="B33" s="201"/>
      <c r="C33" s="67">
        <v>500</v>
      </c>
      <c r="D33" s="67">
        <f>C33/12</f>
        <v>41.666666666666664</v>
      </c>
      <c r="E33" s="256">
        <f>G33+I33+K33+M33+O33+Q33+S33+U33+W33+Y33+AA33+AC33</f>
        <v>375</v>
      </c>
      <c r="F33" s="226">
        <f>H33+J33+L33+N33+P33+R33+T33+V33+X33++Z33+AB33+AD33</f>
        <v>125</v>
      </c>
      <c r="G33" s="134"/>
      <c r="H33" s="69">
        <f>D33</f>
        <v>41.666666666666664</v>
      </c>
      <c r="I33" s="30"/>
      <c r="J33" s="69">
        <f t="shared" si="40"/>
        <v>41.666666666666664</v>
      </c>
      <c r="K33" s="30"/>
      <c r="L33" s="69">
        <f t="shared" si="41"/>
        <v>41.666666666666664</v>
      </c>
      <c r="M33" s="32">
        <f t="shared" si="42"/>
        <v>41.666666666666664</v>
      </c>
      <c r="N33" s="69"/>
      <c r="O33" s="32">
        <f t="shared" si="43"/>
        <v>41.666666666666664</v>
      </c>
      <c r="P33" s="69"/>
      <c r="Q33" s="32">
        <f t="shared" si="44"/>
        <v>41.666666666666664</v>
      </c>
      <c r="R33" s="69"/>
      <c r="S33" s="32">
        <f t="shared" si="45"/>
        <v>41.666666666666664</v>
      </c>
      <c r="T33" s="69"/>
      <c r="U33" s="32">
        <f t="shared" si="46"/>
        <v>41.666666666666664</v>
      </c>
      <c r="V33" s="69"/>
      <c r="W33" s="32">
        <f t="shared" si="47"/>
        <v>41.666666666666664</v>
      </c>
      <c r="X33" s="69"/>
      <c r="Y33" s="32">
        <f t="shared" si="48"/>
        <v>41.666666666666664</v>
      </c>
      <c r="Z33" s="69"/>
      <c r="AA33" s="32">
        <f t="shared" si="49"/>
        <v>41.666666666666664</v>
      </c>
      <c r="AB33" s="69"/>
      <c r="AC33" s="32">
        <f t="shared" si="50"/>
        <v>41.666666666666664</v>
      </c>
      <c r="AD33" s="69"/>
    </row>
    <row r="34" spans="1:30" ht="15" customHeight="1" x14ac:dyDescent="0.25">
      <c r="A34" s="72" t="s">
        <v>130</v>
      </c>
      <c r="B34" s="201"/>
      <c r="C34" s="193">
        <v>400</v>
      </c>
      <c r="D34" s="67">
        <f>C34/12</f>
        <v>33.333333333333336</v>
      </c>
      <c r="E34" s="256">
        <f>G34+I34+K34+M34+O34+Q34+S34+U34+W34+Y34+AA34+AC34</f>
        <v>300</v>
      </c>
      <c r="F34" s="226">
        <f>H34+J34+L34+N34+P34+R34+T34+V34+X34++Z34+AB34+AD34</f>
        <v>100</v>
      </c>
      <c r="G34" s="134"/>
      <c r="H34" s="69">
        <f>D34</f>
        <v>33.333333333333336</v>
      </c>
      <c r="I34" s="30"/>
      <c r="J34" s="69">
        <f t="shared" si="40"/>
        <v>33.333333333333336</v>
      </c>
      <c r="K34" s="30"/>
      <c r="L34" s="69">
        <f t="shared" si="41"/>
        <v>33.333333333333336</v>
      </c>
      <c r="M34" s="32">
        <f t="shared" si="42"/>
        <v>33.333333333333336</v>
      </c>
      <c r="N34" s="69"/>
      <c r="O34" s="32">
        <f t="shared" si="43"/>
        <v>33.333333333333336</v>
      </c>
      <c r="P34" s="69"/>
      <c r="Q34" s="32">
        <f t="shared" si="44"/>
        <v>33.333333333333336</v>
      </c>
      <c r="R34" s="69"/>
      <c r="S34" s="32">
        <f t="shared" si="45"/>
        <v>33.333333333333336</v>
      </c>
      <c r="T34" s="69"/>
      <c r="U34" s="32">
        <f t="shared" si="46"/>
        <v>33.333333333333336</v>
      </c>
      <c r="V34" s="69"/>
      <c r="W34" s="32">
        <f t="shared" si="47"/>
        <v>33.333333333333336</v>
      </c>
      <c r="X34" s="69"/>
      <c r="Y34" s="32">
        <f t="shared" si="48"/>
        <v>33.333333333333336</v>
      </c>
      <c r="Z34" s="69"/>
      <c r="AA34" s="32">
        <f t="shared" si="49"/>
        <v>33.333333333333336</v>
      </c>
      <c r="AB34" s="69"/>
      <c r="AC34" s="32">
        <f t="shared" si="50"/>
        <v>33.333333333333336</v>
      </c>
      <c r="AD34" s="69"/>
    </row>
    <row r="35" spans="1:30" x14ac:dyDescent="0.25">
      <c r="A35" s="73" t="s">
        <v>125</v>
      </c>
      <c r="B35" s="202"/>
      <c r="C35" s="75">
        <f t="shared" ref="C35:AD35" si="51">SUM(C30:C34)</f>
        <v>2820</v>
      </c>
      <c r="D35" s="75">
        <f t="shared" si="51"/>
        <v>235</v>
      </c>
      <c r="E35" s="257">
        <f t="shared" si="51"/>
        <v>2115</v>
      </c>
      <c r="F35" s="235">
        <f t="shared" si="51"/>
        <v>705</v>
      </c>
      <c r="G35" s="217">
        <f t="shared" si="51"/>
        <v>0</v>
      </c>
      <c r="H35" s="79">
        <f t="shared" si="51"/>
        <v>235</v>
      </c>
      <c r="I35" s="78">
        <f t="shared" si="51"/>
        <v>0</v>
      </c>
      <c r="J35" s="79">
        <f t="shared" si="51"/>
        <v>235</v>
      </c>
      <c r="K35" s="78">
        <f t="shared" si="51"/>
        <v>0</v>
      </c>
      <c r="L35" s="79">
        <f t="shared" si="51"/>
        <v>235</v>
      </c>
      <c r="M35" s="78">
        <f t="shared" si="51"/>
        <v>235</v>
      </c>
      <c r="N35" s="79">
        <f t="shared" si="51"/>
        <v>0</v>
      </c>
      <c r="O35" s="78">
        <f t="shared" si="51"/>
        <v>235</v>
      </c>
      <c r="P35" s="79">
        <f t="shared" si="51"/>
        <v>0</v>
      </c>
      <c r="Q35" s="78">
        <f t="shared" si="51"/>
        <v>235</v>
      </c>
      <c r="R35" s="79">
        <f t="shared" si="51"/>
        <v>0</v>
      </c>
      <c r="S35" s="78">
        <f t="shared" si="51"/>
        <v>235</v>
      </c>
      <c r="T35" s="79">
        <f t="shared" si="51"/>
        <v>0</v>
      </c>
      <c r="U35" s="78">
        <f t="shared" si="51"/>
        <v>235</v>
      </c>
      <c r="V35" s="79">
        <f t="shared" si="51"/>
        <v>0</v>
      </c>
      <c r="W35" s="78">
        <f t="shared" si="51"/>
        <v>235</v>
      </c>
      <c r="X35" s="79">
        <f t="shared" si="51"/>
        <v>0</v>
      </c>
      <c r="Y35" s="78">
        <f t="shared" si="51"/>
        <v>235</v>
      </c>
      <c r="Z35" s="79">
        <f t="shared" si="51"/>
        <v>0</v>
      </c>
      <c r="AA35" s="78">
        <f t="shared" si="51"/>
        <v>235</v>
      </c>
      <c r="AB35" s="79">
        <f t="shared" si="51"/>
        <v>0</v>
      </c>
      <c r="AC35" s="78">
        <f t="shared" si="51"/>
        <v>235</v>
      </c>
      <c r="AD35" s="79">
        <f t="shared" si="51"/>
        <v>0</v>
      </c>
    </row>
    <row r="36" spans="1:30" ht="15" customHeight="1" x14ac:dyDescent="0.25">
      <c r="A36" s="65" t="s">
        <v>131</v>
      </c>
      <c r="B36" s="201"/>
      <c r="C36" s="67"/>
      <c r="D36" s="67"/>
      <c r="E36" s="256"/>
      <c r="F36" s="226"/>
      <c r="G36" s="134"/>
      <c r="H36" s="69"/>
      <c r="I36" s="32"/>
      <c r="J36" s="69"/>
      <c r="K36" s="32"/>
      <c r="L36" s="69"/>
      <c r="M36" s="32"/>
      <c r="N36" s="69"/>
      <c r="O36" s="32"/>
      <c r="P36" s="69"/>
      <c r="Q36" s="32"/>
      <c r="R36" s="69"/>
      <c r="S36" s="32"/>
      <c r="T36" s="69"/>
      <c r="U36" s="32"/>
      <c r="V36" s="69"/>
      <c r="W36" s="32"/>
      <c r="X36" s="69"/>
      <c r="Y36" s="32"/>
      <c r="Z36" s="69"/>
      <c r="AA36" s="32"/>
      <c r="AB36" s="69"/>
      <c r="AC36" s="32"/>
      <c r="AD36" s="69"/>
    </row>
    <row r="37" spans="1:30" ht="15" customHeight="1" x14ac:dyDescent="0.25">
      <c r="A37" s="70" t="s">
        <v>132</v>
      </c>
      <c r="B37" s="203"/>
      <c r="C37" s="67">
        <f>900*12</f>
        <v>10800</v>
      </c>
      <c r="D37" s="67">
        <f>C37/12</f>
        <v>900</v>
      </c>
      <c r="E37" s="256">
        <f t="shared" ref="E37:E44" si="52">G37+I37+K37+M37+O37+Q37+S37+U37+W37+Y37+AA37+AC37</f>
        <v>8100</v>
      </c>
      <c r="F37" s="226">
        <f t="shared" ref="F37:F44" si="53">H37+J37+L37+N37+P37+R37+T37+V37+X37++Z37+AB37+AD37</f>
        <v>2700</v>
      </c>
      <c r="G37" s="134"/>
      <c r="H37" s="69">
        <f>D37</f>
        <v>900</v>
      </c>
      <c r="I37" s="30"/>
      <c r="J37" s="69">
        <f>D37</f>
        <v>900</v>
      </c>
      <c r="K37" s="30"/>
      <c r="L37" s="71">
        <f>D37</f>
        <v>900</v>
      </c>
      <c r="M37" s="32">
        <f>D37</f>
        <v>900</v>
      </c>
      <c r="N37" s="69"/>
      <c r="O37" s="32">
        <f>D37</f>
        <v>900</v>
      </c>
      <c r="P37" s="69"/>
      <c r="Q37" s="32">
        <f>D37</f>
        <v>900</v>
      </c>
      <c r="R37" s="69"/>
      <c r="S37" s="32">
        <f>D37</f>
        <v>900</v>
      </c>
      <c r="T37" s="69"/>
      <c r="U37" s="32">
        <f>D37</f>
        <v>900</v>
      </c>
      <c r="V37" s="69"/>
      <c r="W37" s="32">
        <f>D37</f>
        <v>900</v>
      </c>
      <c r="X37" s="69"/>
      <c r="Y37" s="32">
        <f>D37</f>
        <v>900</v>
      </c>
      <c r="Z37" s="69"/>
      <c r="AA37" s="32">
        <f>D37</f>
        <v>900</v>
      </c>
      <c r="AB37" s="69"/>
      <c r="AC37" s="32">
        <f>D37</f>
        <v>900</v>
      </c>
      <c r="AD37" s="69"/>
    </row>
    <row r="38" spans="1:30" ht="15" customHeight="1" x14ac:dyDescent="0.25">
      <c r="A38" s="70" t="s">
        <v>133</v>
      </c>
      <c r="B38" s="203" t="s">
        <v>134</v>
      </c>
      <c r="C38" s="67">
        <v>800</v>
      </c>
      <c r="D38" s="67">
        <f>C38/12</f>
        <v>66.666666666666671</v>
      </c>
      <c r="E38" s="256">
        <f t="shared" si="52"/>
        <v>600</v>
      </c>
      <c r="F38" s="226">
        <f t="shared" si="53"/>
        <v>200</v>
      </c>
      <c r="G38" s="134"/>
      <c r="H38" s="69">
        <f>D38</f>
        <v>66.666666666666671</v>
      </c>
      <c r="I38" s="30"/>
      <c r="J38" s="69">
        <f t="shared" ref="J38:J44" si="54">D38</f>
        <v>66.666666666666671</v>
      </c>
      <c r="K38" s="30"/>
      <c r="L38" s="71">
        <f t="shared" ref="L38:L44" si="55">D38</f>
        <v>66.666666666666671</v>
      </c>
      <c r="M38" s="32">
        <f>D38</f>
        <v>66.666666666666671</v>
      </c>
      <c r="N38" s="69"/>
      <c r="O38" s="32">
        <f>D38</f>
        <v>66.666666666666671</v>
      </c>
      <c r="P38" s="69"/>
      <c r="Q38" s="32">
        <f>D38</f>
        <v>66.666666666666671</v>
      </c>
      <c r="R38" s="69"/>
      <c r="S38" s="32">
        <f>D38</f>
        <v>66.666666666666671</v>
      </c>
      <c r="T38" s="69"/>
      <c r="U38" s="32">
        <f>D38</f>
        <v>66.666666666666671</v>
      </c>
      <c r="V38" s="69"/>
      <c r="W38" s="32">
        <f>D38</f>
        <v>66.666666666666671</v>
      </c>
      <c r="X38" s="69"/>
      <c r="Y38" s="32">
        <f>D38</f>
        <v>66.666666666666671</v>
      </c>
      <c r="Z38" s="69"/>
      <c r="AA38" s="32">
        <f>D38</f>
        <v>66.666666666666671</v>
      </c>
      <c r="AB38" s="69"/>
      <c r="AC38" s="32">
        <f>D38</f>
        <v>66.666666666666671</v>
      </c>
      <c r="AD38" s="69"/>
    </row>
    <row r="39" spans="1:30" ht="15" customHeight="1" x14ac:dyDescent="0.25">
      <c r="A39" s="70" t="s">
        <v>135</v>
      </c>
      <c r="B39" s="203" t="s">
        <v>136</v>
      </c>
      <c r="C39" s="67">
        <f>(25*12)+30*12</f>
        <v>660</v>
      </c>
      <c r="D39" s="67">
        <f>C39/12</f>
        <v>55</v>
      </c>
      <c r="E39" s="256">
        <f t="shared" si="52"/>
        <v>495</v>
      </c>
      <c r="F39" s="226">
        <f t="shared" si="53"/>
        <v>165</v>
      </c>
      <c r="G39" s="134"/>
      <c r="H39" s="69">
        <f>D39</f>
        <v>55</v>
      </c>
      <c r="I39" s="30"/>
      <c r="J39" s="69">
        <f t="shared" si="54"/>
        <v>55</v>
      </c>
      <c r="K39" s="30"/>
      <c r="L39" s="71">
        <f t="shared" si="55"/>
        <v>55</v>
      </c>
      <c r="M39" s="32">
        <f>D39</f>
        <v>55</v>
      </c>
      <c r="N39" s="69"/>
      <c r="O39" s="32">
        <f t="shared" ref="O39:O44" si="56">D39</f>
        <v>55</v>
      </c>
      <c r="P39" s="69"/>
      <c r="Q39" s="32">
        <f t="shared" ref="Q39:Q44" si="57">D39</f>
        <v>55</v>
      </c>
      <c r="R39" s="69"/>
      <c r="S39" s="32">
        <f t="shared" ref="S39:S44" si="58">D39</f>
        <v>55</v>
      </c>
      <c r="T39" s="69"/>
      <c r="U39" s="32">
        <f t="shared" ref="U39:U44" si="59">D39</f>
        <v>55</v>
      </c>
      <c r="V39" s="69"/>
      <c r="W39" s="32">
        <f t="shared" ref="W39:W44" si="60">D39</f>
        <v>55</v>
      </c>
      <c r="X39" s="69"/>
      <c r="Y39" s="32">
        <f t="shared" ref="Y39:Y44" si="61">D39</f>
        <v>55</v>
      </c>
      <c r="Z39" s="69"/>
      <c r="AA39" s="32">
        <f t="shared" ref="AA39:AA44" si="62">D39</f>
        <v>55</v>
      </c>
      <c r="AB39" s="69"/>
      <c r="AC39" s="32">
        <f t="shared" ref="AC39:AC44" si="63">D39</f>
        <v>55</v>
      </c>
      <c r="AD39" s="69"/>
    </row>
    <row r="40" spans="1:30" ht="15" customHeight="1" x14ac:dyDescent="0.25">
      <c r="A40" s="70" t="s">
        <v>137</v>
      </c>
      <c r="B40" s="203"/>
      <c r="C40" s="67">
        <f>150*10</f>
        <v>1500</v>
      </c>
      <c r="D40" s="67">
        <v>150</v>
      </c>
      <c r="E40" s="256">
        <f t="shared" si="52"/>
        <v>1050</v>
      </c>
      <c r="F40" s="226">
        <f t="shared" si="53"/>
        <v>450</v>
      </c>
      <c r="G40" s="134"/>
      <c r="H40" s="69">
        <f>D40</f>
        <v>150</v>
      </c>
      <c r="I40" s="30"/>
      <c r="J40" s="69">
        <f t="shared" si="54"/>
        <v>150</v>
      </c>
      <c r="K40" s="30"/>
      <c r="L40" s="71">
        <f t="shared" si="55"/>
        <v>150</v>
      </c>
      <c r="M40" s="32">
        <f>D40</f>
        <v>150</v>
      </c>
      <c r="N40" s="69"/>
      <c r="O40" s="32">
        <f t="shared" si="56"/>
        <v>150</v>
      </c>
      <c r="P40" s="69"/>
      <c r="Q40" s="32">
        <f t="shared" si="57"/>
        <v>150</v>
      </c>
      <c r="R40" s="69"/>
      <c r="S40" s="32">
        <f t="shared" si="58"/>
        <v>150</v>
      </c>
      <c r="T40" s="69"/>
      <c r="U40" s="32">
        <f t="shared" si="59"/>
        <v>150</v>
      </c>
      <c r="V40" s="69"/>
      <c r="W40" s="32">
        <f t="shared" si="60"/>
        <v>150</v>
      </c>
      <c r="X40" s="69"/>
      <c r="Y40" s="32">
        <f t="shared" si="61"/>
        <v>150</v>
      </c>
      <c r="Z40" s="69"/>
      <c r="AA40" s="176"/>
      <c r="AB40" s="194"/>
      <c r="AC40" s="176"/>
      <c r="AD40" s="194"/>
    </row>
    <row r="41" spans="1:30" ht="15" customHeight="1" x14ac:dyDescent="0.25">
      <c r="A41" s="72" t="s">
        <v>138</v>
      </c>
      <c r="B41" s="203" t="s">
        <v>139</v>
      </c>
      <c r="C41" s="67">
        <f>600*12</f>
        <v>7200</v>
      </c>
      <c r="D41" s="67">
        <f>C41/12</f>
        <v>600</v>
      </c>
      <c r="E41" s="256">
        <f t="shared" si="52"/>
        <v>5400</v>
      </c>
      <c r="F41" s="226">
        <f t="shared" si="53"/>
        <v>1800</v>
      </c>
      <c r="G41" s="134"/>
      <c r="H41" s="69">
        <f>D41</f>
        <v>600</v>
      </c>
      <c r="I41" s="30"/>
      <c r="J41" s="69">
        <f t="shared" si="54"/>
        <v>600</v>
      </c>
      <c r="K41" s="30"/>
      <c r="L41" s="71">
        <f t="shared" si="55"/>
        <v>600</v>
      </c>
      <c r="M41" s="32">
        <f>D41</f>
        <v>600</v>
      </c>
      <c r="N41" s="69"/>
      <c r="O41" s="32">
        <f t="shared" si="56"/>
        <v>600</v>
      </c>
      <c r="P41" s="69"/>
      <c r="Q41" s="32">
        <f t="shared" si="57"/>
        <v>600</v>
      </c>
      <c r="R41" s="69"/>
      <c r="S41" s="32">
        <f t="shared" si="58"/>
        <v>600</v>
      </c>
      <c r="T41" s="69"/>
      <c r="U41" s="32">
        <f t="shared" si="59"/>
        <v>600</v>
      </c>
      <c r="V41" s="69"/>
      <c r="W41" s="32">
        <f t="shared" si="60"/>
        <v>600</v>
      </c>
      <c r="X41" s="69"/>
      <c r="Y41" s="32">
        <f t="shared" si="61"/>
        <v>600</v>
      </c>
      <c r="Z41" s="69"/>
      <c r="AA41" s="32">
        <f t="shared" si="62"/>
        <v>600</v>
      </c>
      <c r="AB41" s="69"/>
      <c r="AC41" s="32">
        <f t="shared" si="63"/>
        <v>600</v>
      </c>
      <c r="AD41" s="69"/>
    </row>
    <row r="42" spans="1:30" ht="15" customHeight="1" x14ac:dyDescent="0.25">
      <c r="A42" s="72" t="s">
        <v>140</v>
      </c>
      <c r="B42" s="203" t="s">
        <v>141</v>
      </c>
      <c r="C42" s="67">
        <v>100</v>
      </c>
      <c r="D42" s="67">
        <f>C42/12</f>
        <v>8.3333333333333339</v>
      </c>
      <c r="E42" s="256">
        <f t="shared" si="52"/>
        <v>60</v>
      </c>
      <c r="F42" s="226">
        <f t="shared" si="53"/>
        <v>35</v>
      </c>
      <c r="G42" s="134"/>
      <c r="H42" s="69"/>
      <c r="I42" s="30"/>
      <c r="J42" s="69">
        <v>35</v>
      </c>
      <c r="K42" s="30"/>
      <c r="L42" s="71"/>
      <c r="M42" s="32"/>
      <c r="N42" s="69"/>
      <c r="O42" s="32">
        <v>30</v>
      </c>
      <c r="P42" s="69"/>
      <c r="Q42" s="32"/>
      <c r="R42" s="69"/>
      <c r="S42" s="32"/>
      <c r="T42" s="69"/>
      <c r="U42" s="32"/>
      <c r="V42" s="69"/>
      <c r="W42" s="32"/>
      <c r="X42" s="69"/>
      <c r="Y42" s="32"/>
      <c r="Z42" s="69"/>
      <c r="AA42" s="32">
        <v>30</v>
      </c>
      <c r="AB42" s="69"/>
      <c r="AC42" s="32"/>
      <c r="AD42" s="69"/>
    </row>
    <row r="43" spans="1:30" ht="15" customHeight="1" x14ac:dyDescent="0.25">
      <c r="A43" s="72" t="s">
        <v>142</v>
      </c>
      <c r="B43" s="203" t="s">
        <v>143</v>
      </c>
      <c r="C43" s="67">
        <f>(17.99+6.99)*12</f>
        <v>299.76</v>
      </c>
      <c r="D43" s="67">
        <f>C43/12</f>
        <v>24.98</v>
      </c>
      <c r="E43" s="256">
        <f t="shared" si="52"/>
        <v>224.81999999999996</v>
      </c>
      <c r="F43" s="226">
        <f t="shared" si="53"/>
        <v>74.94</v>
      </c>
      <c r="G43" s="134"/>
      <c r="H43" s="69">
        <f>D43</f>
        <v>24.98</v>
      </c>
      <c r="I43" s="30"/>
      <c r="J43" s="69">
        <f t="shared" si="54"/>
        <v>24.98</v>
      </c>
      <c r="K43" s="30"/>
      <c r="L43" s="71">
        <f t="shared" si="55"/>
        <v>24.98</v>
      </c>
      <c r="M43" s="32">
        <f>D43</f>
        <v>24.98</v>
      </c>
      <c r="N43" s="69"/>
      <c r="O43" s="32">
        <f t="shared" si="56"/>
        <v>24.98</v>
      </c>
      <c r="P43" s="69"/>
      <c r="Q43" s="32">
        <f t="shared" si="57"/>
        <v>24.98</v>
      </c>
      <c r="R43" s="69"/>
      <c r="S43" s="32">
        <f t="shared" si="58"/>
        <v>24.98</v>
      </c>
      <c r="T43" s="69"/>
      <c r="U43" s="32">
        <f t="shared" si="59"/>
        <v>24.98</v>
      </c>
      <c r="V43" s="69"/>
      <c r="W43" s="32">
        <f t="shared" si="60"/>
        <v>24.98</v>
      </c>
      <c r="X43" s="69"/>
      <c r="Y43" s="32">
        <f t="shared" si="61"/>
        <v>24.98</v>
      </c>
      <c r="Z43" s="69"/>
      <c r="AA43" s="32">
        <f t="shared" si="62"/>
        <v>24.98</v>
      </c>
      <c r="AB43" s="69"/>
      <c r="AC43" s="32">
        <f t="shared" si="63"/>
        <v>24.98</v>
      </c>
      <c r="AD43" s="69"/>
    </row>
    <row r="44" spans="1:30" ht="15" customHeight="1" x14ac:dyDescent="0.25">
      <c r="A44" s="72" t="s">
        <v>144</v>
      </c>
      <c r="B44" s="204" t="s">
        <v>145</v>
      </c>
      <c r="C44" s="67">
        <v>400</v>
      </c>
      <c r="D44" s="67">
        <f>C44/12</f>
        <v>33.333333333333336</v>
      </c>
      <c r="E44" s="256">
        <f t="shared" si="52"/>
        <v>300</v>
      </c>
      <c r="F44" s="226">
        <f t="shared" si="53"/>
        <v>100</v>
      </c>
      <c r="G44" s="134"/>
      <c r="H44" s="69">
        <f>D44</f>
        <v>33.333333333333336</v>
      </c>
      <c r="I44" s="30"/>
      <c r="J44" s="69">
        <f t="shared" si="54"/>
        <v>33.333333333333336</v>
      </c>
      <c r="K44" s="30"/>
      <c r="L44" s="71">
        <f t="shared" si="55"/>
        <v>33.333333333333336</v>
      </c>
      <c r="M44" s="32">
        <f>D44</f>
        <v>33.333333333333336</v>
      </c>
      <c r="N44" s="69"/>
      <c r="O44" s="32">
        <f t="shared" si="56"/>
        <v>33.333333333333336</v>
      </c>
      <c r="P44" s="69"/>
      <c r="Q44" s="32">
        <f t="shared" si="57"/>
        <v>33.333333333333336</v>
      </c>
      <c r="R44" s="69"/>
      <c r="S44" s="32">
        <f t="shared" si="58"/>
        <v>33.333333333333336</v>
      </c>
      <c r="T44" s="69"/>
      <c r="U44" s="32">
        <f t="shared" si="59"/>
        <v>33.333333333333336</v>
      </c>
      <c r="V44" s="69"/>
      <c r="W44" s="32">
        <f t="shared" si="60"/>
        <v>33.333333333333336</v>
      </c>
      <c r="X44" s="69"/>
      <c r="Y44" s="32">
        <f t="shared" si="61"/>
        <v>33.333333333333336</v>
      </c>
      <c r="Z44" s="69"/>
      <c r="AA44" s="32">
        <f t="shared" si="62"/>
        <v>33.333333333333336</v>
      </c>
      <c r="AB44" s="69"/>
      <c r="AC44" s="32">
        <f t="shared" si="63"/>
        <v>33.333333333333336</v>
      </c>
      <c r="AD44" s="69"/>
    </row>
    <row r="45" spans="1:30" ht="15" customHeight="1" x14ac:dyDescent="0.25">
      <c r="A45" s="72"/>
      <c r="B45" s="203"/>
      <c r="C45" s="67"/>
      <c r="D45" s="67"/>
      <c r="E45" s="256"/>
      <c r="F45" s="226"/>
      <c r="G45" s="134"/>
      <c r="H45" s="69"/>
      <c r="I45" s="32"/>
      <c r="J45" s="69"/>
      <c r="K45" s="32"/>
      <c r="L45" s="69"/>
      <c r="M45" s="32"/>
      <c r="N45" s="69"/>
      <c r="O45" s="32"/>
      <c r="P45" s="69"/>
      <c r="Q45" s="32"/>
      <c r="R45" s="69"/>
      <c r="S45" s="32"/>
      <c r="T45" s="69"/>
      <c r="U45" s="32"/>
      <c r="V45" s="69"/>
      <c r="W45" s="32"/>
      <c r="X45" s="69"/>
      <c r="Y45" s="32"/>
      <c r="Z45" s="69"/>
      <c r="AA45" s="32"/>
      <c r="AB45" s="69"/>
      <c r="AC45" s="32"/>
      <c r="AD45" s="69"/>
    </row>
    <row r="46" spans="1:30" x14ac:dyDescent="0.25">
      <c r="A46" s="73" t="s">
        <v>146</v>
      </c>
      <c r="B46" s="202"/>
      <c r="C46" s="75">
        <f t="shared" ref="C46:AD46" si="64">SUM(C36:C45)</f>
        <v>21759.759999999998</v>
      </c>
      <c r="D46" s="75">
        <f t="shared" si="64"/>
        <v>1838.313333333333</v>
      </c>
      <c r="E46" s="257">
        <f t="shared" si="64"/>
        <v>16229.82</v>
      </c>
      <c r="F46" s="235">
        <f t="shared" si="64"/>
        <v>5524.94</v>
      </c>
      <c r="G46" s="217">
        <f t="shared" si="64"/>
        <v>0</v>
      </c>
      <c r="H46" s="79">
        <f t="shared" si="64"/>
        <v>1829.9799999999998</v>
      </c>
      <c r="I46" s="78">
        <f t="shared" si="64"/>
        <v>0</v>
      </c>
      <c r="J46" s="79">
        <f t="shared" si="64"/>
        <v>1864.9799999999998</v>
      </c>
      <c r="K46" s="78">
        <f t="shared" si="64"/>
        <v>0</v>
      </c>
      <c r="L46" s="79">
        <f t="shared" si="64"/>
        <v>1829.9799999999998</v>
      </c>
      <c r="M46" s="78">
        <f t="shared" si="64"/>
        <v>1829.9799999999998</v>
      </c>
      <c r="N46" s="79">
        <f t="shared" si="64"/>
        <v>0</v>
      </c>
      <c r="O46" s="78">
        <f t="shared" si="64"/>
        <v>1859.9799999999998</v>
      </c>
      <c r="P46" s="79">
        <f t="shared" si="64"/>
        <v>0</v>
      </c>
      <c r="Q46" s="78">
        <f t="shared" si="64"/>
        <v>1829.9799999999998</v>
      </c>
      <c r="R46" s="79">
        <f t="shared" si="64"/>
        <v>0</v>
      </c>
      <c r="S46" s="78">
        <f t="shared" si="64"/>
        <v>1829.9799999999998</v>
      </c>
      <c r="T46" s="79">
        <f t="shared" si="64"/>
        <v>0</v>
      </c>
      <c r="U46" s="78">
        <f t="shared" si="64"/>
        <v>1829.9799999999998</v>
      </c>
      <c r="V46" s="79">
        <f t="shared" si="64"/>
        <v>0</v>
      </c>
      <c r="W46" s="78">
        <f t="shared" si="64"/>
        <v>1829.9799999999998</v>
      </c>
      <c r="X46" s="79">
        <f t="shared" si="64"/>
        <v>0</v>
      </c>
      <c r="Y46" s="78">
        <f t="shared" si="64"/>
        <v>1829.9799999999998</v>
      </c>
      <c r="Z46" s="79">
        <f t="shared" si="64"/>
        <v>0</v>
      </c>
      <c r="AA46" s="78">
        <f t="shared" si="64"/>
        <v>1709.9799999999998</v>
      </c>
      <c r="AB46" s="79">
        <f t="shared" si="64"/>
        <v>0</v>
      </c>
      <c r="AC46" s="78">
        <f t="shared" si="64"/>
        <v>1679.9799999999998</v>
      </c>
      <c r="AD46" s="79">
        <f t="shared" si="64"/>
        <v>0</v>
      </c>
    </row>
    <row r="47" spans="1:30" x14ac:dyDescent="0.25">
      <c r="A47" s="65" t="s">
        <v>147</v>
      </c>
      <c r="B47" s="205"/>
      <c r="C47" s="82"/>
      <c r="D47" s="82"/>
      <c r="E47" s="256"/>
      <c r="F47" s="226"/>
      <c r="G47" s="218"/>
      <c r="H47" s="84"/>
      <c r="I47" s="83"/>
      <c r="J47" s="84"/>
      <c r="K47" s="83"/>
      <c r="L47" s="84"/>
      <c r="M47" s="83"/>
      <c r="N47" s="84"/>
      <c r="O47" s="83"/>
      <c r="P47" s="84"/>
      <c r="Q47" s="83"/>
      <c r="R47" s="84"/>
      <c r="S47" s="83"/>
      <c r="T47" s="84"/>
      <c r="U47" s="83"/>
      <c r="V47" s="84"/>
      <c r="W47" s="83"/>
      <c r="X47" s="84"/>
      <c r="Y47" s="83"/>
      <c r="Z47" s="84"/>
      <c r="AA47" s="83"/>
      <c r="AB47" s="84"/>
      <c r="AC47" s="83"/>
      <c r="AD47" s="84"/>
    </row>
    <row r="48" spans="1:30" ht="15.75" x14ac:dyDescent="0.25">
      <c r="A48" s="85" t="s">
        <v>148</v>
      </c>
      <c r="B48" s="191"/>
      <c r="C48" s="24">
        <f>400*12</f>
        <v>4800</v>
      </c>
      <c r="D48" s="67">
        <f>C48/12</f>
        <v>400</v>
      </c>
      <c r="E48" s="250">
        <f t="shared" ref="E48:F48" si="65">G48+I48+K48+M48+O48+Q48+S48+U48+W48++Y48+AA48+AC48</f>
        <v>3600</v>
      </c>
      <c r="F48" s="226">
        <f t="shared" si="65"/>
        <v>650</v>
      </c>
      <c r="G48" s="218"/>
      <c r="H48" s="84">
        <v>200</v>
      </c>
      <c r="I48" s="68"/>
      <c r="J48" s="86">
        <v>300</v>
      </c>
      <c r="K48" s="83"/>
      <c r="L48" s="84">
        <v>150</v>
      </c>
      <c r="M48" s="83">
        <f>D48</f>
        <v>400</v>
      </c>
      <c r="N48" s="84"/>
      <c r="O48" s="83">
        <f>D48</f>
        <v>400</v>
      </c>
      <c r="P48" s="84"/>
      <c r="Q48" s="83">
        <f>D48</f>
        <v>400</v>
      </c>
      <c r="R48" s="84"/>
      <c r="S48" s="83">
        <f>D48</f>
        <v>400</v>
      </c>
      <c r="T48" s="84"/>
      <c r="U48" s="83">
        <f>D48</f>
        <v>400</v>
      </c>
      <c r="V48" s="84"/>
      <c r="W48" s="83">
        <f>D48</f>
        <v>400</v>
      </c>
      <c r="X48" s="84"/>
      <c r="Y48" s="83">
        <f>D48</f>
        <v>400</v>
      </c>
      <c r="Z48" s="84"/>
      <c r="AA48" s="83">
        <f>D48</f>
        <v>400</v>
      </c>
      <c r="AB48" s="84"/>
      <c r="AC48" s="83">
        <f>D48</f>
        <v>400</v>
      </c>
      <c r="AD48" s="84"/>
    </row>
    <row r="49" spans="1:30" s="48" customFormat="1" x14ac:dyDescent="0.25">
      <c r="A49" s="87" t="s">
        <v>149</v>
      </c>
      <c r="B49" s="205"/>
      <c r="C49" s="82">
        <v>300</v>
      </c>
      <c r="D49" s="67">
        <f>C49/12</f>
        <v>25</v>
      </c>
      <c r="E49" s="250">
        <f>G49+I49+K49+M49+O49+Q49+S49+U49+W49++Y49+AA49+AC49</f>
        <v>225</v>
      </c>
      <c r="F49" s="226">
        <f>H49+J49+L49+N49+P49+R49+T49+V49+X49++Z49+AB49+AD49</f>
        <v>50</v>
      </c>
      <c r="G49" s="218"/>
      <c r="H49" s="84"/>
      <c r="I49" s="68"/>
      <c r="J49" s="86">
        <v>20</v>
      </c>
      <c r="K49" s="83"/>
      <c r="L49" s="84">
        <v>30</v>
      </c>
      <c r="M49" s="83">
        <f>D49</f>
        <v>25</v>
      </c>
      <c r="N49" s="84"/>
      <c r="O49" s="83">
        <f>D49</f>
        <v>25</v>
      </c>
      <c r="P49" s="84"/>
      <c r="Q49" s="83">
        <f>D49</f>
        <v>25</v>
      </c>
      <c r="R49" s="84"/>
      <c r="S49" s="83">
        <f>D49</f>
        <v>25</v>
      </c>
      <c r="T49" s="84"/>
      <c r="U49" s="83">
        <f>D49</f>
        <v>25</v>
      </c>
      <c r="V49" s="84"/>
      <c r="W49" s="83">
        <f>D49</f>
        <v>25</v>
      </c>
      <c r="X49" s="84"/>
      <c r="Y49" s="83">
        <f>D49</f>
        <v>25</v>
      </c>
      <c r="Z49" s="84"/>
      <c r="AA49" s="83">
        <f>D49</f>
        <v>25</v>
      </c>
      <c r="AB49" s="84"/>
      <c r="AC49" s="83">
        <f>D49</f>
        <v>25</v>
      </c>
      <c r="AD49" s="84"/>
    </row>
    <row r="50" spans="1:30" ht="15.75" x14ac:dyDescent="0.25">
      <c r="A50" s="85" t="s">
        <v>97</v>
      </c>
      <c r="B50" s="191"/>
      <c r="C50" s="24">
        <v>300</v>
      </c>
      <c r="D50" s="67">
        <f>C50/12</f>
        <v>25</v>
      </c>
      <c r="E50" s="250">
        <f t="shared" ref="E50:F50" si="66">G50+I50+K50+M50+O50+Q50+S50+U50+W50++Y50+AA50+AC50</f>
        <v>225</v>
      </c>
      <c r="F50" s="226">
        <f t="shared" si="66"/>
        <v>65</v>
      </c>
      <c r="G50" s="218"/>
      <c r="H50" s="84">
        <v>25</v>
      </c>
      <c r="I50" s="68"/>
      <c r="J50" s="86"/>
      <c r="K50" s="83"/>
      <c r="L50" s="84">
        <v>40</v>
      </c>
      <c r="M50" s="83">
        <f>D50</f>
        <v>25</v>
      </c>
      <c r="N50" s="84"/>
      <c r="O50" s="83">
        <f>D50</f>
        <v>25</v>
      </c>
      <c r="P50" s="84"/>
      <c r="Q50" s="83">
        <f>D50</f>
        <v>25</v>
      </c>
      <c r="R50" s="84"/>
      <c r="S50" s="83">
        <f>D50</f>
        <v>25</v>
      </c>
      <c r="T50" s="84"/>
      <c r="U50" s="83">
        <f>D50</f>
        <v>25</v>
      </c>
      <c r="V50" s="84"/>
      <c r="W50" s="83">
        <f>D50</f>
        <v>25</v>
      </c>
      <c r="X50" s="84"/>
      <c r="Y50" s="83">
        <f>D50</f>
        <v>25</v>
      </c>
      <c r="Z50" s="84"/>
      <c r="AA50" s="83">
        <f>D50</f>
        <v>25</v>
      </c>
      <c r="AB50" s="84"/>
      <c r="AC50" s="83">
        <f>D50</f>
        <v>25</v>
      </c>
      <c r="AD50" s="84"/>
    </row>
    <row r="51" spans="1:30" s="48" customFormat="1" x14ac:dyDescent="0.25">
      <c r="A51" s="89"/>
      <c r="B51" s="205"/>
      <c r="C51" s="82"/>
      <c r="D51" s="82"/>
      <c r="E51" s="250"/>
      <c r="F51" s="226"/>
      <c r="G51" s="218"/>
      <c r="H51" s="84"/>
      <c r="I51" s="68"/>
      <c r="J51" s="88"/>
      <c r="K51" s="83"/>
      <c r="L51" s="84"/>
      <c r="M51" s="83"/>
      <c r="N51" s="84"/>
      <c r="O51" s="83"/>
      <c r="P51" s="84"/>
      <c r="Q51" s="83"/>
      <c r="R51" s="84"/>
      <c r="S51" s="83"/>
      <c r="T51" s="84"/>
      <c r="U51" s="83"/>
      <c r="V51" s="84"/>
      <c r="W51" s="83"/>
      <c r="X51" s="84"/>
      <c r="Y51" s="83"/>
      <c r="Z51" s="84"/>
      <c r="AA51" s="83"/>
      <c r="AB51" s="84"/>
      <c r="AC51" s="83"/>
      <c r="AD51" s="84"/>
    </row>
    <row r="52" spans="1:30" x14ac:dyDescent="0.25">
      <c r="A52" s="73" t="s">
        <v>150</v>
      </c>
      <c r="B52" s="202"/>
      <c r="C52" s="75">
        <f>SUM(C48:C51)</f>
        <v>5400</v>
      </c>
      <c r="D52" s="75">
        <f>SUM(D48:D51)</f>
        <v>450</v>
      </c>
      <c r="E52" s="257">
        <f t="shared" ref="E52:AD52" si="67">SUM(E47:E51)</f>
        <v>4050</v>
      </c>
      <c r="F52" s="239">
        <f t="shared" si="67"/>
        <v>765</v>
      </c>
      <c r="G52" s="219">
        <f t="shared" si="67"/>
        <v>0</v>
      </c>
      <c r="H52" s="90">
        <f t="shared" si="67"/>
        <v>225</v>
      </c>
      <c r="I52" s="76">
        <f t="shared" si="67"/>
        <v>0</v>
      </c>
      <c r="J52" s="90">
        <f t="shared" si="67"/>
        <v>320</v>
      </c>
      <c r="K52" s="76">
        <f t="shared" si="67"/>
        <v>0</v>
      </c>
      <c r="L52" s="90">
        <f t="shared" si="67"/>
        <v>220</v>
      </c>
      <c r="M52" s="76">
        <f t="shared" si="67"/>
        <v>450</v>
      </c>
      <c r="N52" s="90">
        <f t="shared" si="67"/>
        <v>0</v>
      </c>
      <c r="O52" s="76">
        <f t="shared" si="67"/>
        <v>450</v>
      </c>
      <c r="P52" s="90">
        <f t="shared" si="67"/>
        <v>0</v>
      </c>
      <c r="Q52" s="76">
        <f t="shared" si="67"/>
        <v>450</v>
      </c>
      <c r="R52" s="90">
        <f t="shared" si="67"/>
        <v>0</v>
      </c>
      <c r="S52" s="76">
        <f t="shared" si="67"/>
        <v>450</v>
      </c>
      <c r="T52" s="90">
        <f t="shared" si="67"/>
        <v>0</v>
      </c>
      <c r="U52" s="76">
        <f t="shared" si="67"/>
        <v>450</v>
      </c>
      <c r="V52" s="90">
        <f t="shared" si="67"/>
        <v>0</v>
      </c>
      <c r="W52" s="76">
        <f t="shared" si="67"/>
        <v>450</v>
      </c>
      <c r="X52" s="90">
        <f t="shared" si="67"/>
        <v>0</v>
      </c>
      <c r="Y52" s="76">
        <f t="shared" si="67"/>
        <v>450</v>
      </c>
      <c r="Z52" s="90">
        <f t="shared" si="67"/>
        <v>0</v>
      </c>
      <c r="AA52" s="76">
        <f t="shared" si="67"/>
        <v>450</v>
      </c>
      <c r="AB52" s="90">
        <f t="shared" si="67"/>
        <v>0</v>
      </c>
      <c r="AC52" s="76">
        <f t="shared" si="67"/>
        <v>450</v>
      </c>
      <c r="AD52" s="90">
        <f t="shared" si="67"/>
        <v>0</v>
      </c>
    </row>
    <row r="53" spans="1:30" x14ac:dyDescent="0.25">
      <c r="A53" s="89"/>
      <c r="B53" s="81"/>
      <c r="C53" s="91"/>
      <c r="D53" s="91"/>
      <c r="E53" s="256"/>
      <c r="F53" s="240"/>
      <c r="G53" s="220"/>
      <c r="H53" s="88"/>
      <c r="I53" s="68"/>
      <c r="J53" s="88"/>
      <c r="K53" s="68"/>
      <c r="L53" s="88"/>
      <c r="M53" s="68"/>
      <c r="N53" s="88"/>
      <c r="O53" s="68"/>
      <c r="P53" s="88"/>
      <c r="Q53" s="68"/>
      <c r="R53" s="88"/>
      <c r="S53" s="68"/>
      <c r="T53" s="88"/>
      <c r="U53" s="68"/>
      <c r="V53" s="88"/>
      <c r="W53" s="68"/>
      <c r="X53" s="88"/>
      <c r="Y53" s="68"/>
      <c r="Z53" s="88"/>
      <c r="AA53" s="68"/>
      <c r="AB53" s="88"/>
      <c r="AC53" s="68"/>
      <c r="AD53" s="88"/>
    </row>
    <row r="54" spans="1:30" x14ac:dyDescent="0.25">
      <c r="A54" s="89"/>
      <c r="B54" s="81"/>
      <c r="C54" s="91"/>
      <c r="D54" s="91"/>
      <c r="E54" s="256"/>
      <c r="F54" s="240"/>
      <c r="G54" s="220"/>
      <c r="H54" s="88"/>
      <c r="I54" s="68"/>
      <c r="J54" s="88"/>
      <c r="K54" s="68"/>
      <c r="L54" s="88"/>
      <c r="M54" s="83"/>
      <c r="N54" s="84"/>
      <c r="O54" s="83"/>
      <c r="P54" s="84"/>
      <c r="Q54" s="83"/>
      <c r="R54" s="84"/>
      <c r="S54" s="83"/>
      <c r="T54" s="84"/>
      <c r="U54" s="83"/>
      <c r="V54" s="84"/>
      <c r="W54" s="83"/>
      <c r="X54" s="84"/>
      <c r="Y54" s="83"/>
      <c r="Z54" s="84"/>
      <c r="AA54" s="83"/>
      <c r="AB54" s="84"/>
      <c r="AC54" s="83"/>
      <c r="AD54" s="84"/>
    </row>
    <row r="55" spans="1:30" s="97" customFormat="1" ht="26.1" customHeight="1" thickBot="1" x14ac:dyDescent="0.3">
      <c r="A55" s="92" t="s">
        <v>33</v>
      </c>
      <c r="B55" s="92"/>
      <c r="C55" s="93">
        <f>C29+C35+C46+C52</f>
        <v>31267.759999999998</v>
      </c>
      <c r="D55" s="93"/>
      <c r="E55" s="274">
        <f t="shared" ref="E55:AD55" si="68">E29+E35+E46+E52</f>
        <v>23303.486666666668</v>
      </c>
      <c r="F55" s="275">
        <f t="shared" si="68"/>
        <v>7374.2599999999993</v>
      </c>
      <c r="G55" s="221">
        <f t="shared" si="68"/>
        <v>0</v>
      </c>
      <c r="H55" s="95">
        <f t="shared" si="68"/>
        <v>2397.31</v>
      </c>
      <c r="I55" s="94">
        <f t="shared" si="68"/>
        <v>0</v>
      </c>
      <c r="J55" s="95">
        <f t="shared" si="68"/>
        <v>2527.31</v>
      </c>
      <c r="K55" s="94">
        <f t="shared" si="68"/>
        <v>0</v>
      </c>
      <c r="L55" s="95">
        <f t="shared" si="68"/>
        <v>2392.31</v>
      </c>
      <c r="M55" s="94">
        <f t="shared" si="68"/>
        <v>2564.9799999999996</v>
      </c>
      <c r="N55" s="95">
        <f t="shared" si="68"/>
        <v>57.33</v>
      </c>
      <c r="O55" s="94">
        <f t="shared" si="68"/>
        <v>2652.313333333333</v>
      </c>
      <c r="P55" s="95">
        <f t="shared" si="68"/>
        <v>0</v>
      </c>
      <c r="Q55" s="94">
        <f t="shared" si="68"/>
        <v>2622.313333333333</v>
      </c>
      <c r="R55" s="95">
        <f t="shared" si="68"/>
        <v>0</v>
      </c>
      <c r="S55" s="94">
        <f t="shared" si="68"/>
        <v>2622.313333333333</v>
      </c>
      <c r="T55" s="95">
        <f t="shared" si="68"/>
        <v>0</v>
      </c>
      <c r="U55" s="94">
        <f t="shared" si="68"/>
        <v>2622.313333333333</v>
      </c>
      <c r="V55" s="95">
        <f t="shared" si="68"/>
        <v>0</v>
      </c>
      <c r="W55" s="94">
        <f t="shared" si="68"/>
        <v>2622.313333333333</v>
      </c>
      <c r="X55" s="95">
        <f t="shared" si="68"/>
        <v>0</v>
      </c>
      <c r="Y55" s="94">
        <f t="shared" si="68"/>
        <v>2622.313333333333</v>
      </c>
      <c r="Z55" s="95">
        <f t="shared" si="68"/>
        <v>0</v>
      </c>
      <c r="AA55" s="94">
        <f t="shared" si="68"/>
        <v>2502.313333333333</v>
      </c>
      <c r="AB55" s="95">
        <f t="shared" si="68"/>
        <v>0</v>
      </c>
      <c r="AC55" s="94">
        <f t="shared" si="68"/>
        <v>2472.313333333333</v>
      </c>
      <c r="AD55" s="95">
        <f t="shared" si="68"/>
        <v>0</v>
      </c>
    </row>
    <row r="56" spans="1:30" x14ac:dyDescent="0.25">
      <c r="A56" s="81"/>
      <c r="B56" s="81"/>
      <c r="C56" s="98"/>
      <c r="D56" s="98"/>
      <c r="E56" s="99"/>
      <c r="F56" s="100"/>
      <c r="G56" s="101"/>
      <c r="H56" s="102"/>
      <c r="I56" s="103"/>
      <c r="J56" s="104"/>
      <c r="K56" s="101"/>
      <c r="L56" s="104"/>
      <c r="M56" s="101"/>
      <c r="N56" s="104"/>
      <c r="O56" s="101"/>
      <c r="P56" s="104"/>
      <c r="Q56" s="101"/>
      <c r="R56" s="104"/>
      <c r="S56" s="101"/>
      <c r="T56" s="105"/>
      <c r="U56" s="106"/>
      <c r="V56" s="105"/>
      <c r="W56" s="106"/>
      <c r="X56" s="105"/>
      <c r="Y56" s="106"/>
      <c r="Z56" s="105"/>
      <c r="AA56" s="106"/>
      <c r="AB56" s="105"/>
      <c r="AC56" s="106"/>
      <c r="AD56" s="105"/>
    </row>
    <row r="57" spans="1:30" s="120" customFormat="1" ht="32.1" customHeight="1" x14ac:dyDescent="0.25">
      <c r="A57" s="121"/>
      <c r="B57" s="107" t="s">
        <v>34</v>
      </c>
      <c r="C57" s="109">
        <f>C20-C55</f>
        <v>20.240000000001601</v>
      </c>
      <c r="D57" s="123"/>
      <c r="E57" s="110"/>
      <c r="F57" s="111"/>
      <c r="G57" s="112"/>
      <c r="H57" s="113"/>
      <c r="I57" s="114"/>
      <c r="J57" s="113"/>
      <c r="K57" s="115"/>
      <c r="L57" s="116"/>
      <c r="M57" s="112"/>
      <c r="N57" s="113"/>
      <c r="O57" s="117"/>
      <c r="P57" s="113"/>
      <c r="Q57" s="117"/>
      <c r="R57" s="113"/>
      <c r="S57" s="117"/>
      <c r="T57" s="113"/>
      <c r="U57" s="118"/>
      <c r="V57" s="113"/>
      <c r="W57" s="118"/>
      <c r="X57" s="113"/>
      <c r="Y57" s="118"/>
      <c r="Z57" s="113"/>
      <c r="AA57" s="118"/>
      <c r="AB57" s="113"/>
      <c r="AC57" s="118"/>
      <c r="AD57" s="113"/>
    </row>
    <row r="58" spans="1:30" s="120" customFormat="1" ht="32.1" customHeight="1" x14ac:dyDescent="0.25">
      <c r="A58" s="121"/>
      <c r="B58" s="122"/>
      <c r="C58" s="123"/>
      <c r="D58" s="123"/>
      <c r="E58" s="110"/>
      <c r="F58" s="111"/>
      <c r="G58" s="112"/>
      <c r="H58" s="124"/>
      <c r="I58" s="125"/>
      <c r="J58" s="124"/>
      <c r="K58" s="115"/>
      <c r="L58" s="124"/>
      <c r="M58" s="112"/>
      <c r="N58" s="124"/>
      <c r="O58" s="117"/>
      <c r="P58" s="124"/>
      <c r="Q58" s="117"/>
      <c r="R58" s="124"/>
      <c r="S58" s="117"/>
      <c r="T58" s="124"/>
      <c r="U58" s="118"/>
      <c r="V58" s="124"/>
      <c r="W58" s="118"/>
      <c r="X58" s="124"/>
      <c r="Y58" s="118"/>
      <c r="Z58" s="124"/>
      <c r="AA58" s="118"/>
      <c r="AB58" s="124"/>
      <c r="AC58" s="118"/>
      <c r="AD58" s="124"/>
    </row>
    <row r="59" spans="1:30" x14ac:dyDescent="0.25">
      <c r="A59" s="11"/>
    </row>
    <row r="64" spans="1:30" x14ac:dyDescent="0.25">
      <c r="A64" s="48"/>
      <c r="B64" s="48"/>
      <c r="C64" s="105"/>
      <c r="D64" s="105"/>
      <c r="E64" s="129"/>
    </row>
    <row r="66" spans="1:49" s="48" customFormat="1" x14ac:dyDescent="0.25">
      <c r="A66" s="11"/>
      <c r="B66" s="10"/>
      <c r="C66" s="126"/>
      <c r="D66" s="126"/>
      <c r="E66" s="127"/>
      <c r="F66" s="128"/>
      <c r="G66" s="6"/>
      <c r="H66" s="7"/>
      <c r="I66" s="6"/>
      <c r="J66" s="7"/>
      <c r="K66" s="6"/>
      <c r="L66" s="7"/>
      <c r="M66" s="6"/>
      <c r="N66" s="7"/>
      <c r="O66" s="6"/>
      <c r="P66" s="7"/>
      <c r="Q66" s="6"/>
      <c r="R66" s="7"/>
      <c r="S66" s="6"/>
      <c r="T66" s="7"/>
      <c r="U66" s="6"/>
      <c r="V66" s="7"/>
      <c r="W66" s="6"/>
      <c r="X66" s="7"/>
      <c r="Y66" s="6"/>
      <c r="Z66" s="7"/>
      <c r="AA66" s="6"/>
      <c r="AB66" s="7"/>
      <c r="AC66" s="6"/>
      <c r="AD66" s="7"/>
    </row>
    <row r="70" spans="1:49" x14ac:dyDescent="0.25">
      <c r="A70" s="48"/>
      <c r="B70" s="48"/>
      <c r="C70" s="105"/>
      <c r="D70" s="105"/>
      <c r="E70" s="129"/>
      <c r="F70" s="131"/>
      <c r="G70" s="101"/>
      <c r="H70" s="102"/>
      <c r="I70" s="103"/>
      <c r="J70" s="104"/>
      <c r="K70" s="101"/>
      <c r="L70" s="105"/>
      <c r="M70" s="106"/>
      <c r="N70" s="105"/>
      <c r="O70" s="106"/>
      <c r="P70" s="105"/>
      <c r="Q70" s="106"/>
      <c r="R70" s="105"/>
      <c r="S70" s="106"/>
      <c r="T70" s="105"/>
      <c r="U70" s="106"/>
      <c r="V70" s="105"/>
      <c r="W70" s="106"/>
      <c r="X70" s="105"/>
      <c r="Y70" s="106"/>
      <c r="Z70" s="105"/>
      <c r="AA70" s="106"/>
      <c r="AB70" s="105"/>
      <c r="AC70" s="106"/>
      <c r="AD70" s="105"/>
    </row>
    <row r="72" spans="1:49" x14ac:dyDescent="0.25">
      <c r="A72" s="11"/>
    </row>
    <row r="73" spans="1:49" s="128" customFormat="1" x14ac:dyDescent="0.25">
      <c r="A73" s="10"/>
      <c r="B73" s="10"/>
      <c r="C73" s="126"/>
      <c r="D73" s="126"/>
      <c r="E73" s="127"/>
      <c r="G73" s="6"/>
      <c r="H73" s="7"/>
      <c r="I73" s="6"/>
      <c r="J73" s="7"/>
      <c r="K73" s="6"/>
      <c r="L73" s="7"/>
      <c r="M73" s="6"/>
      <c r="N73" s="7"/>
      <c r="O73" s="6"/>
      <c r="P73" s="7"/>
      <c r="Q73" s="6"/>
      <c r="R73" s="7"/>
      <c r="S73" s="6"/>
      <c r="T73" s="7"/>
      <c r="U73" s="6"/>
      <c r="V73" s="7"/>
      <c r="W73" s="6"/>
      <c r="X73" s="7"/>
      <c r="Y73" s="6"/>
      <c r="Z73" s="7"/>
      <c r="AA73" s="6"/>
      <c r="AB73" s="7"/>
      <c r="AC73" s="6"/>
      <c r="AD73" s="7"/>
      <c r="AE73" s="132"/>
      <c r="AF73" s="132"/>
      <c r="AG73" s="132"/>
      <c r="AH73" s="132"/>
      <c r="AI73" s="132"/>
      <c r="AJ73" s="132"/>
      <c r="AK73" s="132"/>
      <c r="AL73" s="132"/>
      <c r="AM73" s="132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</row>
    <row r="74" spans="1:49" s="128" customFormat="1" x14ac:dyDescent="0.25">
      <c r="A74" s="10"/>
      <c r="B74" s="10"/>
      <c r="C74" s="126"/>
      <c r="D74" s="126"/>
      <c r="E74" s="127"/>
      <c r="G74" s="6"/>
      <c r="H74" s="7"/>
      <c r="I74" s="6"/>
      <c r="J74" s="7"/>
      <c r="K74" s="6"/>
      <c r="L74" s="7"/>
      <c r="M74" s="6"/>
      <c r="N74" s="7"/>
      <c r="O74" s="6"/>
      <c r="P74" s="7"/>
      <c r="Q74" s="6"/>
      <c r="R74" s="7"/>
      <c r="S74" s="6"/>
      <c r="T74" s="7"/>
      <c r="U74" s="6"/>
      <c r="V74" s="7"/>
      <c r="W74" s="6"/>
      <c r="X74" s="7"/>
      <c r="Y74" s="6"/>
      <c r="Z74" s="7"/>
      <c r="AA74" s="6"/>
      <c r="AB74" s="7"/>
      <c r="AC74" s="6"/>
      <c r="AD74" s="7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</row>
    <row r="75" spans="1:49" s="128" customFormat="1" x14ac:dyDescent="0.25">
      <c r="A75" s="10"/>
      <c r="B75" s="10"/>
      <c r="C75" s="126"/>
      <c r="D75" s="126"/>
      <c r="E75" s="127"/>
      <c r="G75" s="6"/>
      <c r="H75" s="7"/>
      <c r="I75" s="6"/>
      <c r="J75" s="7"/>
      <c r="K75" s="6"/>
      <c r="L75" s="7"/>
      <c r="M75" s="6"/>
      <c r="N75" s="7"/>
      <c r="O75" s="6"/>
      <c r="P75" s="7"/>
      <c r="Q75" s="6"/>
      <c r="R75" s="7"/>
      <c r="S75" s="6"/>
      <c r="T75" s="7"/>
      <c r="U75" s="6"/>
      <c r="V75" s="7"/>
      <c r="W75" s="6"/>
      <c r="X75" s="7"/>
      <c r="Y75" s="6"/>
      <c r="Z75" s="7"/>
      <c r="AA75" s="6"/>
      <c r="AB75" s="7"/>
      <c r="AC75" s="6"/>
      <c r="AD75" s="7"/>
      <c r="AE75" s="132"/>
      <c r="AF75" s="132"/>
      <c r="AG75" s="132"/>
      <c r="AH75" s="132"/>
      <c r="AI75" s="132"/>
      <c r="AJ75" s="132"/>
      <c r="AK75" s="132"/>
      <c r="AL75" s="132"/>
      <c r="AM75" s="132"/>
      <c r="AN75" s="132"/>
      <c r="AO75" s="132"/>
      <c r="AP75" s="132"/>
      <c r="AQ75" s="132"/>
      <c r="AR75" s="132"/>
      <c r="AS75" s="132"/>
      <c r="AT75" s="132"/>
      <c r="AU75" s="132"/>
      <c r="AV75" s="132"/>
      <c r="AW75" s="132"/>
    </row>
    <row r="76" spans="1:49" x14ac:dyDescent="0.25">
      <c r="A76" s="133"/>
    </row>
    <row r="77" spans="1:49" s="128" customFormat="1" x14ac:dyDescent="0.25">
      <c r="A77" s="10"/>
      <c r="B77" s="10"/>
      <c r="C77" s="126"/>
      <c r="D77" s="126"/>
      <c r="E77" s="127"/>
      <c r="G77" s="134"/>
      <c r="H77" s="135"/>
      <c r="I77" s="136"/>
      <c r="J77" s="137"/>
      <c r="K77" s="134"/>
      <c r="L77" s="126"/>
      <c r="M77" s="138"/>
      <c r="N77" s="126"/>
      <c r="O77" s="138"/>
      <c r="P77" s="126"/>
      <c r="Q77" s="138"/>
      <c r="R77" s="126"/>
      <c r="S77" s="138"/>
      <c r="T77" s="126"/>
      <c r="U77" s="138"/>
      <c r="V77" s="126"/>
      <c r="W77" s="138"/>
      <c r="X77" s="126"/>
      <c r="Y77" s="138"/>
      <c r="Z77" s="126"/>
      <c r="AA77" s="138"/>
      <c r="AB77" s="126"/>
      <c r="AC77" s="138"/>
      <c r="AD77" s="126"/>
      <c r="AE77" s="132"/>
      <c r="AF77" s="132"/>
      <c r="AG77" s="132"/>
      <c r="AH77" s="132"/>
      <c r="AI77" s="132"/>
      <c r="AJ77" s="132"/>
      <c r="AK77" s="132"/>
      <c r="AL77" s="132"/>
      <c r="AM77" s="132"/>
      <c r="AN77" s="132"/>
      <c r="AO77" s="132"/>
      <c r="AP77" s="132"/>
      <c r="AQ77" s="132"/>
      <c r="AR77" s="132"/>
      <c r="AS77" s="132"/>
      <c r="AT77" s="132"/>
      <c r="AU77" s="132"/>
      <c r="AV77" s="132"/>
      <c r="AW77" s="132"/>
    </row>
    <row r="78" spans="1:49" s="128" customFormat="1" x14ac:dyDescent="0.25">
      <c r="A78" s="10"/>
      <c r="B78" s="10"/>
      <c r="C78" s="126"/>
      <c r="D78" s="126"/>
      <c r="E78" s="139"/>
      <c r="G78" s="134"/>
      <c r="H78" s="135"/>
      <c r="I78" s="136"/>
      <c r="J78" s="137"/>
      <c r="K78" s="134"/>
      <c r="L78" s="126"/>
      <c r="M78" s="138"/>
      <c r="N78" s="126"/>
      <c r="O78" s="138"/>
      <c r="P78" s="126"/>
      <c r="Q78" s="138"/>
      <c r="R78" s="126"/>
      <c r="S78" s="138"/>
      <c r="T78" s="126"/>
      <c r="U78" s="138"/>
      <c r="V78" s="126"/>
      <c r="W78" s="138"/>
      <c r="X78" s="126"/>
      <c r="Y78" s="138"/>
      <c r="Z78" s="126"/>
      <c r="AA78" s="138"/>
      <c r="AB78" s="126"/>
      <c r="AC78" s="138"/>
      <c r="AD78" s="126"/>
      <c r="AE78" s="132"/>
      <c r="AF78" s="132"/>
      <c r="AG78" s="132"/>
      <c r="AH78" s="132"/>
      <c r="AI78" s="132"/>
      <c r="AJ78" s="132"/>
      <c r="AK78" s="132"/>
      <c r="AL78" s="132"/>
      <c r="AM78" s="132"/>
      <c r="AN78" s="132"/>
      <c r="AO78" s="132"/>
      <c r="AP78" s="132"/>
      <c r="AQ78" s="132"/>
      <c r="AR78" s="132"/>
      <c r="AS78" s="132"/>
      <c r="AT78" s="132"/>
      <c r="AU78" s="132"/>
      <c r="AV78" s="132"/>
      <c r="AW78" s="132"/>
    </row>
    <row r="79" spans="1:49" x14ac:dyDescent="0.25">
      <c r="A79" s="48"/>
      <c r="B79" s="48"/>
      <c r="C79" s="105"/>
      <c r="D79" s="105"/>
      <c r="E79" s="140"/>
      <c r="G79" s="134"/>
      <c r="H79" s="135"/>
      <c r="I79" s="136"/>
      <c r="J79" s="137"/>
      <c r="K79" s="134"/>
      <c r="L79" s="126"/>
      <c r="M79" s="138"/>
      <c r="N79" s="126"/>
      <c r="O79" s="138"/>
      <c r="P79" s="126"/>
      <c r="Q79" s="138"/>
      <c r="R79" s="126"/>
      <c r="S79" s="138"/>
      <c r="T79" s="126"/>
      <c r="U79" s="138"/>
      <c r="V79" s="126"/>
      <c r="W79" s="138"/>
      <c r="X79" s="126"/>
      <c r="Y79" s="138"/>
      <c r="Z79" s="126"/>
      <c r="AA79" s="138"/>
      <c r="AB79" s="126"/>
      <c r="AC79" s="138"/>
      <c r="AD79" s="126"/>
    </row>
    <row r="81" spans="1:30" x14ac:dyDescent="0.25">
      <c r="A81" s="11"/>
      <c r="G81" s="134"/>
      <c r="H81" s="135"/>
      <c r="I81" s="136"/>
      <c r="J81" s="137"/>
      <c r="K81" s="134"/>
      <c r="L81" s="126"/>
      <c r="M81" s="138"/>
      <c r="N81" s="126"/>
      <c r="O81" s="138"/>
      <c r="P81" s="126"/>
      <c r="Q81" s="138"/>
      <c r="R81" s="126"/>
      <c r="S81" s="138"/>
      <c r="T81" s="126"/>
      <c r="U81" s="138"/>
      <c r="V81" s="126"/>
      <c r="W81" s="138"/>
      <c r="X81" s="126"/>
      <c r="Y81" s="138"/>
      <c r="Z81" s="126"/>
      <c r="AA81" s="138"/>
      <c r="AB81" s="126"/>
      <c r="AC81" s="138"/>
      <c r="AD81" s="126"/>
    </row>
    <row r="82" spans="1:30" x14ac:dyDescent="0.25">
      <c r="G82" s="134"/>
      <c r="H82" s="135"/>
      <c r="I82" s="136"/>
      <c r="J82" s="137"/>
      <c r="K82" s="134"/>
      <c r="L82" s="126"/>
      <c r="M82" s="138"/>
      <c r="N82" s="126"/>
      <c r="O82" s="138"/>
      <c r="P82" s="126"/>
      <c r="Q82" s="138"/>
      <c r="R82" s="126"/>
      <c r="S82" s="138"/>
      <c r="T82" s="126"/>
      <c r="U82" s="138"/>
      <c r="V82" s="126"/>
      <c r="W82" s="138"/>
      <c r="X82" s="126"/>
      <c r="Y82" s="138"/>
      <c r="Z82" s="126"/>
      <c r="AA82" s="138"/>
      <c r="AB82" s="126"/>
      <c r="AC82" s="138"/>
      <c r="AD82" s="126"/>
    </row>
  </sheetData>
  <mergeCells count="42">
    <mergeCell ref="O8:P8"/>
    <mergeCell ref="Q8:R8"/>
    <mergeCell ref="S8:T8"/>
    <mergeCell ref="U8:V8"/>
    <mergeCell ref="E8:F8"/>
    <mergeCell ref="G8:H8"/>
    <mergeCell ref="I8:J8"/>
    <mergeCell ref="K8:L8"/>
    <mergeCell ref="M8:N8"/>
    <mergeCell ref="U9:U10"/>
    <mergeCell ref="V9:V10"/>
    <mergeCell ref="B9:B10"/>
    <mergeCell ref="C9:C10"/>
    <mergeCell ref="D9:D10"/>
    <mergeCell ref="E9:E10"/>
    <mergeCell ref="F9:F10"/>
    <mergeCell ref="W8:X8"/>
    <mergeCell ref="Y8:Z8"/>
    <mergeCell ref="AA8:AB8"/>
    <mergeCell ref="AC8:AD8"/>
    <mergeCell ref="X9:X10"/>
    <mergeCell ref="AC9:AC10"/>
    <mergeCell ref="AD9:AD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T9:T10"/>
    <mergeCell ref="W9:W10"/>
    <mergeCell ref="Y9:Y10"/>
    <mergeCell ref="Z9:Z10"/>
    <mergeCell ref="AA9:AA10"/>
    <mergeCell ref="AB9:AB10"/>
  </mergeCells>
  <printOptions gridLines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C5C51-5D1A-BE4F-9C3E-D39B103F9E8B}">
  <sheetPr>
    <tabColor rgb="FFFFFF00"/>
    <pageSetUpPr fitToPage="1"/>
  </sheetPr>
  <dimension ref="A1:AY64"/>
  <sheetViews>
    <sheetView zoomScale="90" zoomScaleNormal="90" workbookViewId="0">
      <pane xSplit="6" ySplit="4" topLeftCell="G5" activePane="bottomRight" state="frozen"/>
      <selection activeCell="B57" sqref="B57:C57"/>
      <selection pane="topRight" activeCell="B57" sqref="B57:C57"/>
      <selection pane="bottomLeft" activeCell="B57" sqref="B57:C57"/>
      <selection pane="bottomRight" activeCell="B57" sqref="B57:C57"/>
    </sheetView>
  </sheetViews>
  <sheetFormatPr defaultColWidth="8.85546875" defaultRowHeight="15" x14ac:dyDescent="0.25"/>
  <cols>
    <col min="1" max="1" width="36.85546875" style="10" customWidth="1"/>
    <col min="2" max="2" width="15.85546875" style="10" customWidth="1"/>
    <col min="3" max="3" width="9.7109375" style="126" customWidth="1"/>
    <col min="4" max="4" width="9.140625" style="126" customWidth="1"/>
    <col min="5" max="5" width="10.7109375" style="127" customWidth="1"/>
    <col min="6" max="6" width="15.5703125" style="128" bestFit="1" customWidth="1"/>
    <col min="7" max="7" width="10.140625" style="6" customWidth="1"/>
    <col min="8" max="8" width="10.140625" style="7" customWidth="1"/>
    <col min="9" max="9" width="10.140625" style="6" customWidth="1"/>
    <col min="10" max="10" width="10.140625" style="7" customWidth="1"/>
    <col min="11" max="11" width="10.140625" style="6" customWidth="1"/>
    <col min="12" max="12" width="10.140625" style="7" customWidth="1"/>
    <col min="13" max="13" width="10.140625" style="6" customWidth="1"/>
    <col min="14" max="14" width="10.140625" style="7" customWidth="1"/>
    <col min="15" max="15" width="10.140625" style="6" customWidth="1"/>
    <col min="16" max="16" width="10.140625" style="7" customWidth="1"/>
    <col min="17" max="17" width="10.140625" style="6" customWidth="1"/>
    <col min="18" max="18" width="10.140625" style="7" customWidth="1"/>
    <col min="19" max="19" width="10.140625" style="6" customWidth="1"/>
    <col min="20" max="20" width="10.140625" style="7" customWidth="1"/>
    <col min="21" max="21" width="10.140625" style="6" customWidth="1"/>
    <col min="22" max="22" width="10.140625" style="7" customWidth="1"/>
    <col min="23" max="23" width="10.140625" style="6" customWidth="1"/>
    <col min="24" max="24" width="10.140625" style="7" customWidth="1"/>
    <col min="25" max="25" width="10.140625" style="6" customWidth="1"/>
    <col min="26" max="26" width="10.140625" style="7" customWidth="1"/>
    <col min="27" max="27" width="10.140625" style="6" customWidth="1"/>
    <col min="28" max="28" width="10.140625" style="7" customWidth="1"/>
    <col min="29" max="29" width="10.140625" style="6" customWidth="1"/>
    <col min="30" max="30" width="10.140625" style="7" customWidth="1"/>
    <col min="31" max="16384" width="8.85546875" style="10"/>
  </cols>
  <sheetData>
    <row r="1" spans="1:51" ht="32.1" customHeight="1" x14ac:dyDescent="0.25">
      <c r="A1" s="170" t="s">
        <v>0</v>
      </c>
      <c r="B1" s="171"/>
      <c r="C1" s="172"/>
      <c r="D1" s="3"/>
      <c r="E1" s="4"/>
      <c r="F1" s="5"/>
    </row>
    <row r="2" spans="1:51" s="12" customFormat="1" ht="15" customHeight="1" x14ac:dyDescent="0.25">
      <c r="A2" s="11"/>
      <c r="C2" s="13"/>
      <c r="D2" s="13"/>
      <c r="E2" s="375" t="s">
        <v>1</v>
      </c>
      <c r="F2" s="375"/>
      <c r="G2" s="369" t="s">
        <v>2</v>
      </c>
      <c r="H2" s="369"/>
      <c r="I2" s="374" t="s">
        <v>3</v>
      </c>
      <c r="J2" s="374"/>
      <c r="K2" s="369" t="s">
        <v>4</v>
      </c>
      <c r="L2" s="369"/>
      <c r="M2" s="369" t="s">
        <v>5</v>
      </c>
      <c r="N2" s="369"/>
      <c r="O2" s="369" t="s">
        <v>6</v>
      </c>
      <c r="P2" s="369"/>
      <c r="Q2" s="369" t="s">
        <v>7</v>
      </c>
      <c r="R2" s="369"/>
      <c r="S2" s="369" t="s">
        <v>8</v>
      </c>
      <c r="T2" s="369"/>
      <c r="U2" s="369" t="s">
        <v>9</v>
      </c>
      <c r="V2" s="369"/>
      <c r="W2" s="369" t="s">
        <v>10</v>
      </c>
      <c r="X2" s="369"/>
      <c r="Y2" s="369" t="s">
        <v>11</v>
      </c>
      <c r="Z2" s="369"/>
      <c r="AA2" s="369" t="s">
        <v>12</v>
      </c>
      <c r="AB2" s="369"/>
      <c r="AC2" s="369" t="s">
        <v>13</v>
      </c>
      <c r="AD2" s="369"/>
    </row>
    <row r="3" spans="1:51" ht="18.75" x14ac:dyDescent="0.25">
      <c r="A3" s="15"/>
      <c r="B3" s="377" t="s">
        <v>14</v>
      </c>
      <c r="C3" s="378" t="s">
        <v>60</v>
      </c>
      <c r="D3" s="378" t="s">
        <v>61</v>
      </c>
      <c r="E3" s="380" t="s">
        <v>16</v>
      </c>
      <c r="F3" s="382" t="s">
        <v>17</v>
      </c>
      <c r="G3" s="384" t="s">
        <v>18</v>
      </c>
      <c r="H3" s="386" t="s">
        <v>19</v>
      </c>
      <c r="I3" s="384" t="s">
        <v>18</v>
      </c>
      <c r="J3" s="386" t="s">
        <v>19</v>
      </c>
      <c r="K3" s="384" t="s">
        <v>18</v>
      </c>
      <c r="L3" s="386" t="s">
        <v>19</v>
      </c>
      <c r="M3" s="384" t="s">
        <v>18</v>
      </c>
      <c r="N3" s="386" t="s">
        <v>19</v>
      </c>
      <c r="O3" s="384" t="s">
        <v>18</v>
      </c>
      <c r="P3" s="386" t="s">
        <v>19</v>
      </c>
      <c r="Q3" s="384" t="s">
        <v>18</v>
      </c>
      <c r="R3" s="386" t="s">
        <v>19</v>
      </c>
      <c r="S3" s="384" t="s">
        <v>18</v>
      </c>
      <c r="T3" s="386" t="s">
        <v>19</v>
      </c>
      <c r="U3" s="384" t="s">
        <v>18</v>
      </c>
      <c r="V3" s="386" t="s">
        <v>19</v>
      </c>
      <c r="W3" s="384" t="s">
        <v>18</v>
      </c>
      <c r="X3" s="386" t="s">
        <v>19</v>
      </c>
      <c r="Y3" s="384" t="s">
        <v>18</v>
      </c>
      <c r="Z3" s="386" t="s">
        <v>19</v>
      </c>
      <c r="AA3" s="384" t="s">
        <v>18</v>
      </c>
      <c r="AB3" s="386" t="s">
        <v>19</v>
      </c>
      <c r="AC3" s="384" t="s">
        <v>18</v>
      </c>
      <c r="AD3" s="386" t="s">
        <v>19</v>
      </c>
    </row>
    <row r="4" spans="1:51" x14ac:dyDescent="0.25">
      <c r="A4" s="11"/>
      <c r="B4" s="377"/>
      <c r="C4" s="379"/>
      <c r="D4" s="379"/>
      <c r="E4" s="381"/>
      <c r="F4" s="383"/>
      <c r="G4" s="385"/>
      <c r="H4" s="387"/>
      <c r="I4" s="388"/>
      <c r="J4" s="387"/>
      <c r="K4" s="388"/>
      <c r="L4" s="387"/>
      <c r="M4" s="388"/>
      <c r="N4" s="387"/>
      <c r="O4" s="388"/>
      <c r="P4" s="387"/>
      <c r="Q4" s="388"/>
      <c r="R4" s="387"/>
      <c r="S4" s="388"/>
      <c r="T4" s="387"/>
      <c r="U4" s="388"/>
      <c r="V4" s="387"/>
      <c r="W4" s="388"/>
      <c r="X4" s="387"/>
      <c r="Y4" s="388"/>
      <c r="Z4" s="387"/>
      <c r="AA4" s="388"/>
      <c r="AB4" s="387"/>
      <c r="AC4" s="388"/>
      <c r="AD4" s="387"/>
    </row>
    <row r="5" spans="1:51" s="160" customFormat="1" ht="18.75" x14ac:dyDescent="0.25">
      <c r="A5" s="149" t="s">
        <v>36</v>
      </c>
      <c r="B5" s="150"/>
      <c r="C5" s="151"/>
      <c r="D5" s="151"/>
      <c r="E5" s="152"/>
      <c r="F5" s="153"/>
      <c r="G5" s="154"/>
      <c r="H5" s="155"/>
      <c r="I5" s="156"/>
      <c r="J5" s="157"/>
      <c r="K5" s="156"/>
      <c r="L5" s="158"/>
      <c r="M5" s="156"/>
      <c r="N5" s="158"/>
      <c r="O5" s="156"/>
      <c r="P5" s="158"/>
      <c r="Q5" s="156"/>
      <c r="R5" s="158"/>
      <c r="S5" s="156"/>
      <c r="T5" s="158"/>
      <c r="U5" s="156"/>
      <c r="V5" s="158"/>
      <c r="W5" s="156"/>
      <c r="X5" s="158"/>
      <c r="Y5" s="156"/>
      <c r="Z5" s="158"/>
      <c r="AA5" s="156"/>
      <c r="AB5" s="158"/>
      <c r="AC5" s="156"/>
      <c r="AD5" s="158"/>
    </row>
    <row r="6" spans="1:51" x14ac:dyDescent="0.25">
      <c r="A6" s="23"/>
      <c r="B6" s="10" t="s">
        <v>21</v>
      </c>
      <c r="C6" s="24"/>
      <c r="D6" s="24"/>
      <c r="E6" s="25"/>
      <c r="F6" s="26"/>
      <c r="G6" s="27"/>
      <c r="H6" s="28"/>
      <c r="I6" s="27"/>
      <c r="J6" s="28"/>
      <c r="K6" s="27"/>
      <c r="L6" s="28"/>
      <c r="M6" s="27"/>
      <c r="N6" s="28"/>
      <c r="O6" s="27"/>
      <c r="P6" s="28"/>
      <c r="Q6" s="27"/>
      <c r="R6" s="28"/>
      <c r="S6" s="27"/>
      <c r="T6" s="28"/>
      <c r="U6" s="27"/>
      <c r="V6" s="28"/>
      <c r="W6" s="27"/>
      <c r="X6" s="28"/>
      <c r="Y6" s="27"/>
      <c r="Z6" s="28"/>
      <c r="AA6" s="27"/>
      <c r="AB6" s="28"/>
      <c r="AC6" s="27"/>
      <c r="AD6" s="28"/>
    </row>
    <row r="7" spans="1:51" x14ac:dyDescent="0.25">
      <c r="A7" s="23" t="s">
        <v>152</v>
      </c>
      <c r="B7" s="10" t="s">
        <v>153</v>
      </c>
      <c r="C7" s="24">
        <f>D7*10</f>
        <v>2000</v>
      </c>
      <c r="D7" s="24">
        <v>200</v>
      </c>
      <c r="E7" s="29">
        <f>G7+I7+K7+M7+O7+Q7+S7+U7+W7+Y7+AA7+AC7</f>
        <v>2000</v>
      </c>
      <c r="F7" s="26">
        <f>H7+J7+L7+N7+P7+R7+T7+V7+X7++Z7+AB7+AD7</f>
        <v>1200</v>
      </c>
      <c r="G7" s="30">
        <f>D7</f>
        <v>200</v>
      </c>
      <c r="H7" s="31">
        <v>200</v>
      </c>
      <c r="I7" s="30">
        <f>D7</f>
        <v>200</v>
      </c>
      <c r="J7" s="31">
        <v>200</v>
      </c>
      <c r="K7" s="30">
        <f>D7</f>
        <v>200</v>
      </c>
      <c r="L7" s="31">
        <v>200</v>
      </c>
      <c r="M7" s="32">
        <v>150</v>
      </c>
      <c r="N7" s="31">
        <v>200</v>
      </c>
      <c r="O7" s="32"/>
      <c r="P7" s="31"/>
      <c r="Q7" s="32">
        <f>D7</f>
        <v>200</v>
      </c>
      <c r="R7" s="31">
        <v>200</v>
      </c>
      <c r="S7" s="32">
        <v>150</v>
      </c>
      <c r="T7" s="31">
        <v>200</v>
      </c>
      <c r="U7" s="32">
        <f>D7</f>
        <v>200</v>
      </c>
      <c r="V7" s="31"/>
      <c r="W7" s="32">
        <v>150</v>
      </c>
      <c r="X7" s="31"/>
      <c r="Y7" s="32">
        <v>150</v>
      </c>
      <c r="Z7" s="31"/>
      <c r="AA7" s="32">
        <f>D7</f>
        <v>200</v>
      </c>
      <c r="AB7" s="31"/>
      <c r="AC7" s="32">
        <f>D7</f>
        <v>200</v>
      </c>
      <c r="AD7" s="31"/>
    </row>
    <row r="8" spans="1:51" x14ac:dyDescent="0.25">
      <c r="A8" s="34" t="s">
        <v>154</v>
      </c>
      <c r="B8" s="10" t="s">
        <v>155</v>
      </c>
      <c r="C8" s="24">
        <f>D8*12</f>
        <v>600</v>
      </c>
      <c r="D8" s="24">
        <v>50</v>
      </c>
      <c r="E8" s="29">
        <f>G8+I8+K8+M8+O8+Q8+S8+U8+W8++Y8+AA8+AC8</f>
        <v>600</v>
      </c>
      <c r="F8" s="26">
        <f>H8+J8+L8+N8+P8+R8+T8+V8+X8++Z8+AB8+AD8</f>
        <v>350</v>
      </c>
      <c r="G8" s="30">
        <f>D8</f>
        <v>50</v>
      </c>
      <c r="H8" s="31">
        <v>50</v>
      </c>
      <c r="I8" s="30">
        <f t="shared" ref="I8:I9" si="0">D8</f>
        <v>50</v>
      </c>
      <c r="J8" s="31">
        <v>50</v>
      </c>
      <c r="K8" s="30">
        <f t="shared" ref="K8:K9" si="1">D8</f>
        <v>50</v>
      </c>
      <c r="L8" s="31">
        <v>50</v>
      </c>
      <c r="M8" s="32">
        <f t="shared" ref="M8:M9" si="2">D8</f>
        <v>50</v>
      </c>
      <c r="N8" s="31">
        <v>50</v>
      </c>
      <c r="O8" s="32">
        <f t="shared" ref="O8:O9" si="3">D8</f>
        <v>50</v>
      </c>
      <c r="P8" s="31">
        <v>50</v>
      </c>
      <c r="Q8" s="32">
        <f t="shared" ref="Q8:Q9" si="4">D8</f>
        <v>50</v>
      </c>
      <c r="R8" s="31">
        <v>50</v>
      </c>
      <c r="S8" s="32">
        <f t="shared" ref="S8:S9" si="5">D8</f>
        <v>50</v>
      </c>
      <c r="T8" s="31">
        <v>50</v>
      </c>
      <c r="U8" s="32">
        <f t="shared" ref="U8:U9" si="6">D8</f>
        <v>50</v>
      </c>
      <c r="V8" s="31"/>
      <c r="W8" s="32">
        <f t="shared" ref="W8:W9" si="7">D8</f>
        <v>50</v>
      </c>
      <c r="X8" s="31"/>
      <c r="Y8" s="32">
        <f t="shared" ref="Y8:Y9" si="8">D8</f>
        <v>50</v>
      </c>
      <c r="Z8" s="31"/>
      <c r="AA8" s="32">
        <f t="shared" ref="AA8:AA9" si="9">D8</f>
        <v>50</v>
      </c>
      <c r="AB8" s="31"/>
      <c r="AC8" s="32">
        <f t="shared" ref="AC8:AC9" si="10">D8</f>
        <v>50</v>
      </c>
      <c r="AD8" s="31"/>
    </row>
    <row r="9" spans="1:51" x14ac:dyDescent="0.25">
      <c r="A9" s="34" t="s">
        <v>156</v>
      </c>
      <c r="C9" s="24">
        <f>D9*12</f>
        <v>240</v>
      </c>
      <c r="D9" s="24">
        <v>20</v>
      </c>
      <c r="E9" s="29">
        <f>G9+I9+K9+M9+O9+Q9+S9+U9+W9++Y9+AA9+AC9</f>
        <v>240</v>
      </c>
      <c r="F9" s="26">
        <f>H9+J9+L9+N9+P9+R9+T9+V9+X9++Z9+AB9+AD9</f>
        <v>140</v>
      </c>
      <c r="G9" s="30">
        <f>D9</f>
        <v>20</v>
      </c>
      <c r="H9" s="31">
        <v>20</v>
      </c>
      <c r="I9" s="30">
        <f t="shared" si="0"/>
        <v>20</v>
      </c>
      <c r="J9" s="31">
        <v>20</v>
      </c>
      <c r="K9" s="30">
        <f t="shared" si="1"/>
        <v>20</v>
      </c>
      <c r="L9" s="31">
        <v>20</v>
      </c>
      <c r="M9" s="32">
        <f t="shared" si="2"/>
        <v>20</v>
      </c>
      <c r="N9" s="31">
        <v>20</v>
      </c>
      <c r="O9" s="32">
        <f t="shared" si="3"/>
        <v>20</v>
      </c>
      <c r="P9" s="31">
        <v>20</v>
      </c>
      <c r="Q9" s="32">
        <f t="shared" si="4"/>
        <v>20</v>
      </c>
      <c r="R9" s="31">
        <v>20</v>
      </c>
      <c r="S9" s="32">
        <f t="shared" si="5"/>
        <v>20</v>
      </c>
      <c r="T9" s="31">
        <v>20</v>
      </c>
      <c r="U9" s="32">
        <f t="shared" si="6"/>
        <v>20</v>
      </c>
      <c r="V9" s="31"/>
      <c r="W9" s="32">
        <f t="shared" si="7"/>
        <v>20</v>
      </c>
      <c r="X9" s="31"/>
      <c r="Y9" s="32">
        <f t="shared" si="8"/>
        <v>20</v>
      </c>
      <c r="Z9" s="31"/>
      <c r="AA9" s="32">
        <f t="shared" si="9"/>
        <v>20</v>
      </c>
      <c r="AB9" s="31"/>
      <c r="AC9" s="32">
        <f t="shared" si="10"/>
        <v>20</v>
      </c>
      <c r="AD9" s="31"/>
    </row>
    <row r="10" spans="1:51" x14ac:dyDescent="0.25">
      <c r="A10" s="34" t="s">
        <v>157</v>
      </c>
      <c r="B10" s="10" t="s">
        <v>158</v>
      </c>
      <c r="C10" s="24">
        <f>100+100</f>
        <v>200</v>
      </c>
      <c r="D10" s="24"/>
      <c r="E10" s="29">
        <f>G10+I10+K10+M10+O10+Q10+S10+U10+W10++Y10+AA10+AC10</f>
        <v>200</v>
      </c>
      <c r="F10" s="26">
        <f>H10+J10+L10+N10+P10+R10+T10+V10+X10++Z10+AB10+AD10</f>
        <v>100</v>
      </c>
      <c r="G10" s="30"/>
      <c r="H10" s="31"/>
      <c r="I10" s="30"/>
      <c r="J10" s="31"/>
      <c r="K10" s="30"/>
      <c r="L10" s="31"/>
      <c r="M10" s="32"/>
      <c r="N10" s="31"/>
      <c r="O10" s="32"/>
      <c r="P10" s="31"/>
      <c r="Q10" s="32">
        <v>100</v>
      </c>
      <c r="R10" s="31">
        <v>100</v>
      </c>
      <c r="S10" s="32"/>
      <c r="T10" s="31"/>
      <c r="U10" s="32"/>
      <c r="V10" s="31"/>
      <c r="W10" s="32">
        <v>100</v>
      </c>
      <c r="X10" s="31"/>
      <c r="Y10" s="32"/>
      <c r="Z10" s="31"/>
      <c r="AA10" s="32"/>
      <c r="AB10" s="31"/>
      <c r="AC10" s="32"/>
      <c r="AD10" s="31"/>
    </row>
    <row r="11" spans="1:51" x14ac:dyDescent="0.25">
      <c r="A11" s="23"/>
      <c r="C11" s="24"/>
      <c r="D11" s="24"/>
      <c r="E11" s="35"/>
      <c r="F11" s="26"/>
      <c r="G11" s="30"/>
      <c r="H11" s="31"/>
      <c r="I11" s="32"/>
      <c r="J11" s="36"/>
      <c r="K11" s="32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32"/>
      <c r="X11" s="31"/>
      <c r="Y11" s="32"/>
      <c r="Z11" s="31"/>
      <c r="AA11" s="32"/>
      <c r="AB11" s="31"/>
      <c r="AC11" s="32"/>
      <c r="AD11" s="31"/>
    </row>
    <row r="12" spans="1:51" s="47" customFormat="1" ht="26.1" customHeight="1" x14ac:dyDescent="0.25">
      <c r="A12" s="38" t="s">
        <v>22</v>
      </c>
      <c r="B12" s="39"/>
      <c r="C12" s="40">
        <f>SUM(C6:C11)</f>
        <v>3040</v>
      </c>
      <c r="D12" s="40">
        <f>SUM(D6:D11)</f>
        <v>270</v>
      </c>
      <c r="E12" s="41">
        <f>SUM(E6:E11)</f>
        <v>3040</v>
      </c>
      <c r="F12" s="42">
        <f>SUM(F6:F11)</f>
        <v>1790</v>
      </c>
      <c r="G12" s="43">
        <f t="shared" ref="G12:AD12" si="11">SUM(G7:G11)</f>
        <v>270</v>
      </c>
      <c r="H12" s="44">
        <f t="shared" si="11"/>
        <v>270</v>
      </c>
      <c r="I12" s="43">
        <f t="shared" si="11"/>
        <v>270</v>
      </c>
      <c r="J12" s="44">
        <f t="shared" si="11"/>
        <v>270</v>
      </c>
      <c r="K12" s="43">
        <f t="shared" si="11"/>
        <v>270</v>
      </c>
      <c r="L12" s="44">
        <f t="shared" si="11"/>
        <v>270</v>
      </c>
      <c r="M12" s="43">
        <f t="shared" si="11"/>
        <v>220</v>
      </c>
      <c r="N12" s="44">
        <f t="shared" si="11"/>
        <v>270</v>
      </c>
      <c r="O12" s="43">
        <f t="shared" si="11"/>
        <v>70</v>
      </c>
      <c r="P12" s="44">
        <f t="shared" si="11"/>
        <v>70</v>
      </c>
      <c r="Q12" s="43">
        <f t="shared" si="11"/>
        <v>370</v>
      </c>
      <c r="R12" s="44">
        <f t="shared" si="11"/>
        <v>370</v>
      </c>
      <c r="S12" s="43">
        <f t="shared" si="11"/>
        <v>220</v>
      </c>
      <c r="T12" s="44">
        <f t="shared" si="11"/>
        <v>270</v>
      </c>
      <c r="U12" s="43">
        <f t="shared" si="11"/>
        <v>270</v>
      </c>
      <c r="V12" s="44">
        <f t="shared" si="11"/>
        <v>0</v>
      </c>
      <c r="W12" s="43">
        <f t="shared" si="11"/>
        <v>320</v>
      </c>
      <c r="X12" s="44">
        <f t="shared" si="11"/>
        <v>0</v>
      </c>
      <c r="Y12" s="43">
        <f t="shared" si="11"/>
        <v>220</v>
      </c>
      <c r="Z12" s="44">
        <f t="shared" si="11"/>
        <v>0</v>
      </c>
      <c r="AA12" s="43">
        <f t="shared" si="11"/>
        <v>270</v>
      </c>
      <c r="AB12" s="44">
        <f t="shared" si="11"/>
        <v>0</v>
      </c>
      <c r="AC12" s="43">
        <f t="shared" si="11"/>
        <v>270</v>
      </c>
      <c r="AD12" s="44">
        <f t="shared" si="11"/>
        <v>0</v>
      </c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</row>
    <row r="13" spans="1:51" x14ac:dyDescent="0.25">
      <c r="A13" s="48"/>
      <c r="B13" s="48"/>
      <c r="C13" s="49"/>
      <c r="D13" s="49"/>
      <c r="E13" s="50"/>
      <c r="F13" s="51">
        <f>E12-F12</f>
        <v>1250</v>
      </c>
      <c r="G13" s="52"/>
      <c r="H13" s="53"/>
      <c r="I13" s="52"/>
      <c r="J13" s="54"/>
      <c r="K13" s="52"/>
      <c r="L13" s="54"/>
      <c r="M13" s="52"/>
      <c r="N13" s="54"/>
      <c r="O13" s="52"/>
      <c r="P13" s="54"/>
      <c r="Q13" s="52"/>
      <c r="R13" s="54"/>
      <c r="S13" s="52"/>
      <c r="T13" s="54"/>
      <c r="U13" s="52"/>
      <c r="V13" s="54"/>
      <c r="W13" s="52"/>
      <c r="X13" s="54"/>
      <c r="Y13" s="52"/>
      <c r="Z13" s="54"/>
      <c r="AA13" s="52"/>
      <c r="AB13" s="54"/>
      <c r="AC13" s="52"/>
      <c r="AD13" s="54"/>
    </row>
    <row r="14" spans="1:51" x14ac:dyDescent="0.25">
      <c r="A14" s="48"/>
      <c r="B14" s="48"/>
      <c r="C14" s="49"/>
      <c r="D14" s="49"/>
      <c r="E14" s="55"/>
      <c r="F14" s="51"/>
      <c r="G14" s="56"/>
      <c r="H14" s="57"/>
      <c r="I14" s="56"/>
      <c r="J14" s="58"/>
      <c r="K14" s="56"/>
      <c r="L14" s="58"/>
      <c r="M14" s="56"/>
      <c r="N14" s="58"/>
      <c r="O14" s="56"/>
      <c r="P14" s="58"/>
      <c r="Q14" s="56"/>
      <c r="R14" s="58"/>
      <c r="S14" s="56"/>
      <c r="T14" s="58"/>
      <c r="U14" s="56"/>
      <c r="V14" s="58"/>
      <c r="W14" s="56"/>
      <c r="X14" s="58"/>
      <c r="Y14" s="56"/>
      <c r="Z14" s="58"/>
      <c r="AA14" s="56"/>
      <c r="AB14" s="58"/>
      <c r="AC14" s="56"/>
      <c r="AD14" s="58"/>
    </row>
    <row r="15" spans="1:51" s="160" customFormat="1" ht="18.75" x14ac:dyDescent="0.3">
      <c r="A15" s="161" t="s">
        <v>39</v>
      </c>
      <c r="B15" s="162"/>
      <c r="C15" s="163"/>
      <c r="D15" s="163"/>
      <c r="E15" s="164"/>
      <c r="F15" s="165"/>
      <c r="G15" s="166"/>
      <c r="H15" s="167"/>
      <c r="I15" s="166"/>
      <c r="J15" s="167"/>
      <c r="K15" s="166"/>
      <c r="L15" s="167"/>
      <c r="M15" s="166"/>
      <c r="N15" s="167"/>
      <c r="O15" s="166"/>
      <c r="P15" s="167"/>
      <c r="Q15" s="166"/>
      <c r="R15" s="167"/>
      <c r="S15" s="166"/>
      <c r="T15" s="167"/>
      <c r="U15" s="166"/>
      <c r="V15" s="167"/>
      <c r="W15" s="166"/>
      <c r="X15" s="167"/>
      <c r="Y15" s="166"/>
      <c r="Z15" s="167"/>
      <c r="AA15" s="166"/>
      <c r="AB15" s="167"/>
      <c r="AC15" s="166"/>
      <c r="AD15" s="167"/>
    </row>
    <row r="16" spans="1:51" ht="15" customHeight="1" x14ac:dyDescent="0.25">
      <c r="A16" s="65" t="s">
        <v>126</v>
      </c>
      <c r="B16" s="66"/>
      <c r="C16" s="67"/>
      <c r="D16" s="67"/>
      <c r="E16" s="68"/>
      <c r="F16" s="26"/>
      <c r="G16" s="30"/>
      <c r="H16" s="69"/>
      <c r="I16" s="32"/>
      <c r="J16" s="69"/>
      <c r="K16" s="32"/>
      <c r="L16" s="69"/>
      <c r="M16" s="32"/>
      <c r="N16" s="69"/>
      <c r="O16" s="32"/>
      <c r="P16" s="69"/>
      <c r="Q16" s="32"/>
      <c r="R16" s="69"/>
      <c r="S16" s="32"/>
      <c r="T16" s="69"/>
      <c r="U16" s="32"/>
      <c r="V16" s="69"/>
      <c r="W16" s="32"/>
      <c r="X16" s="69"/>
      <c r="Y16" s="32"/>
      <c r="Z16" s="69"/>
      <c r="AA16" s="32"/>
      <c r="AB16" s="69"/>
      <c r="AC16" s="32"/>
      <c r="AD16" s="69"/>
    </row>
    <row r="17" spans="1:30" ht="15" customHeight="1" x14ac:dyDescent="0.25">
      <c r="A17" s="70" t="s">
        <v>159</v>
      </c>
      <c r="B17" s="66"/>
      <c r="C17" s="67">
        <v>600</v>
      </c>
      <c r="D17" s="67">
        <f>C17/12</f>
        <v>50</v>
      </c>
      <c r="E17" s="68">
        <f>G17+I17+K17+M17+O17+Q17+S17+U17+W17+Y17+AA17+AC17</f>
        <v>600</v>
      </c>
      <c r="F17" s="26">
        <f>H17+J17+L17+N17+P17+R17+T17+V17+X17++Z17+AB17+AD17</f>
        <v>0</v>
      </c>
      <c r="G17" s="30">
        <f>D17</f>
        <v>50</v>
      </c>
      <c r="H17" s="69"/>
      <c r="I17" s="30">
        <f>D17</f>
        <v>50</v>
      </c>
      <c r="J17" s="69"/>
      <c r="K17" s="30">
        <f>D17</f>
        <v>50</v>
      </c>
      <c r="L17" s="71"/>
      <c r="M17" s="32">
        <f>D17</f>
        <v>50</v>
      </c>
      <c r="N17" s="69"/>
      <c r="O17" s="32">
        <f>D17</f>
        <v>50</v>
      </c>
      <c r="P17" s="69"/>
      <c r="Q17" s="32">
        <f>D17</f>
        <v>50</v>
      </c>
      <c r="R17" s="69"/>
      <c r="S17" s="32">
        <f>D17</f>
        <v>50</v>
      </c>
      <c r="T17" s="69"/>
      <c r="U17" s="32">
        <f>D17</f>
        <v>50</v>
      </c>
      <c r="V17" s="69"/>
      <c r="W17" s="32">
        <f>D17</f>
        <v>50</v>
      </c>
      <c r="X17" s="69"/>
      <c r="Y17" s="32">
        <f>D17</f>
        <v>50</v>
      </c>
      <c r="Z17" s="69"/>
      <c r="AA17" s="32">
        <f>D17</f>
        <v>50</v>
      </c>
      <c r="AB17" s="69"/>
      <c r="AC17" s="32">
        <f>D17</f>
        <v>50</v>
      </c>
      <c r="AD17" s="69"/>
    </row>
    <row r="18" spans="1:30" ht="15" customHeight="1" x14ac:dyDescent="0.25">
      <c r="A18" s="72" t="s">
        <v>160</v>
      </c>
      <c r="B18" s="66"/>
      <c r="C18" s="67">
        <v>240</v>
      </c>
      <c r="D18" s="67">
        <f>C18/12</f>
        <v>20</v>
      </c>
      <c r="E18" s="68">
        <f>G18+I18+K18+M18+O18+Q18+S18+U18+W18+Y18+AA18+AC18</f>
        <v>240</v>
      </c>
      <c r="F18" s="26">
        <f>H18+J18+L18+N18+P18+R18+T18+V18+X18++Z18+AB18+AD18</f>
        <v>0</v>
      </c>
      <c r="G18" s="30">
        <f t="shared" ref="G18:G19" si="12">D18</f>
        <v>20</v>
      </c>
      <c r="H18" s="69"/>
      <c r="I18" s="30">
        <f t="shared" ref="I18:I19" si="13">D18</f>
        <v>20</v>
      </c>
      <c r="J18" s="69"/>
      <c r="K18" s="30">
        <f t="shared" ref="K18:K19" si="14">D18</f>
        <v>20</v>
      </c>
      <c r="L18" s="71"/>
      <c r="M18" s="32">
        <f t="shared" ref="M18:M19" si="15">D18</f>
        <v>20</v>
      </c>
      <c r="N18" s="69"/>
      <c r="O18" s="32">
        <f t="shared" ref="O18:O19" si="16">D18</f>
        <v>20</v>
      </c>
      <c r="P18" s="69"/>
      <c r="Q18" s="32">
        <f t="shared" ref="Q18:Q19" si="17">D18</f>
        <v>20</v>
      </c>
      <c r="R18" s="69"/>
      <c r="S18" s="32">
        <f t="shared" ref="S18:S19" si="18">D18</f>
        <v>20</v>
      </c>
      <c r="T18" s="69"/>
      <c r="U18" s="32">
        <f t="shared" ref="U18:U19" si="19">D18</f>
        <v>20</v>
      </c>
      <c r="V18" s="69"/>
      <c r="W18" s="32">
        <f t="shared" ref="W18:W19" si="20">D18</f>
        <v>20</v>
      </c>
      <c r="X18" s="69"/>
      <c r="Y18" s="32">
        <f t="shared" ref="Y18:Y19" si="21">D18</f>
        <v>20</v>
      </c>
      <c r="Z18" s="69"/>
      <c r="AA18" s="32">
        <f t="shared" ref="AA18:AA19" si="22">D18</f>
        <v>20</v>
      </c>
      <c r="AB18" s="69"/>
      <c r="AC18" s="32">
        <f t="shared" ref="AC18:AC19" si="23">D18</f>
        <v>20</v>
      </c>
      <c r="AD18" s="69"/>
    </row>
    <row r="19" spans="1:30" ht="15" customHeight="1" x14ac:dyDescent="0.25">
      <c r="A19" s="72" t="s">
        <v>128</v>
      </c>
      <c r="B19" s="66"/>
      <c r="C19" s="67">
        <v>120</v>
      </c>
      <c r="D19" s="67">
        <f>C19/12</f>
        <v>10</v>
      </c>
      <c r="E19" s="68">
        <f>G19+I19+K19+M19+O19+Q19+S19+U19+W19+Y19+AA19+AC19</f>
        <v>120</v>
      </c>
      <c r="F19" s="26">
        <f>H19+J19+L19+N19+P19+R19+T19+V19+X19++Z19+AB19+AD19</f>
        <v>0</v>
      </c>
      <c r="G19" s="30">
        <f t="shared" si="12"/>
        <v>10</v>
      </c>
      <c r="H19" s="69"/>
      <c r="I19" s="30">
        <f t="shared" si="13"/>
        <v>10</v>
      </c>
      <c r="J19" s="69"/>
      <c r="K19" s="30">
        <f t="shared" si="14"/>
        <v>10</v>
      </c>
      <c r="L19" s="71"/>
      <c r="M19" s="32">
        <f t="shared" si="15"/>
        <v>10</v>
      </c>
      <c r="N19" s="69"/>
      <c r="O19" s="32">
        <f t="shared" si="16"/>
        <v>10</v>
      </c>
      <c r="P19" s="69"/>
      <c r="Q19" s="32">
        <f t="shared" si="17"/>
        <v>10</v>
      </c>
      <c r="R19" s="69"/>
      <c r="S19" s="32">
        <f t="shared" si="18"/>
        <v>10</v>
      </c>
      <c r="T19" s="69"/>
      <c r="U19" s="32">
        <f t="shared" si="19"/>
        <v>10</v>
      </c>
      <c r="V19" s="69"/>
      <c r="W19" s="32">
        <f t="shared" si="20"/>
        <v>10</v>
      </c>
      <c r="X19" s="69"/>
      <c r="Y19" s="32">
        <f t="shared" si="21"/>
        <v>10</v>
      </c>
      <c r="Z19" s="69"/>
      <c r="AA19" s="32">
        <f t="shared" si="22"/>
        <v>10</v>
      </c>
      <c r="AB19" s="69"/>
      <c r="AC19" s="32">
        <f t="shared" si="23"/>
        <v>10</v>
      </c>
      <c r="AD19" s="69"/>
    </row>
    <row r="20" spans="1:30" ht="15" customHeight="1" x14ac:dyDescent="0.25">
      <c r="A20" s="72"/>
      <c r="B20" s="66"/>
      <c r="C20" s="67"/>
      <c r="D20" s="67"/>
      <c r="E20" s="68"/>
      <c r="F20" s="26"/>
      <c r="G20" s="30"/>
      <c r="H20" s="69"/>
      <c r="I20" s="30"/>
      <c r="J20" s="69"/>
      <c r="K20" s="30"/>
      <c r="L20" s="71"/>
      <c r="M20" s="32"/>
      <c r="N20" s="69"/>
      <c r="O20" s="32"/>
      <c r="P20" s="69"/>
      <c r="Q20" s="32"/>
      <c r="R20" s="69"/>
      <c r="S20" s="32"/>
      <c r="T20" s="69"/>
      <c r="U20" s="32"/>
      <c r="V20" s="69"/>
      <c r="W20" s="32"/>
      <c r="X20" s="69"/>
      <c r="Y20" s="32"/>
      <c r="Z20" s="69"/>
      <c r="AA20" s="32"/>
      <c r="AB20" s="69"/>
      <c r="AC20" s="32"/>
      <c r="AD20" s="69"/>
    </row>
    <row r="21" spans="1:30" x14ac:dyDescent="0.25">
      <c r="A21" s="73" t="s">
        <v>125</v>
      </c>
      <c r="B21" s="74"/>
      <c r="C21" s="75">
        <f t="shared" ref="C21:AD21" si="24">SUM(C16:C20)</f>
        <v>960</v>
      </c>
      <c r="D21" s="75">
        <f t="shared" si="24"/>
        <v>80</v>
      </c>
      <c r="E21" s="76">
        <f t="shared" si="24"/>
        <v>960</v>
      </c>
      <c r="F21" s="77">
        <f t="shared" si="24"/>
        <v>0</v>
      </c>
      <c r="G21" s="78">
        <f t="shared" si="24"/>
        <v>80</v>
      </c>
      <c r="H21" s="79">
        <f t="shared" si="24"/>
        <v>0</v>
      </c>
      <c r="I21" s="78">
        <f t="shared" si="24"/>
        <v>80</v>
      </c>
      <c r="J21" s="79">
        <f t="shared" si="24"/>
        <v>0</v>
      </c>
      <c r="K21" s="78">
        <f t="shared" si="24"/>
        <v>80</v>
      </c>
      <c r="L21" s="79">
        <f t="shared" si="24"/>
        <v>0</v>
      </c>
      <c r="M21" s="78">
        <f t="shared" si="24"/>
        <v>80</v>
      </c>
      <c r="N21" s="79">
        <f t="shared" si="24"/>
        <v>0</v>
      </c>
      <c r="O21" s="78">
        <f t="shared" si="24"/>
        <v>80</v>
      </c>
      <c r="P21" s="79">
        <f t="shared" si="24"/>
        <v>0</v>
      </c>
      <c r="Q21" s="78">
        <f t="shared" si="24"/>
        <v>80</v>
      </c>
      <c r="R21" s="79">
        <f t="shared" si="24"/>
        <v>0</v>
      </c>
      <c r="S21" s="78">
        <f t="shared" si="24"/>
        <v>80</v>
      </c>
      <c r="T21" s="79">
        <f t="shared" si="24"/>
        <v>0</v>
      </c>
      <c r="U21" s="78">
        <f t="shared" si="24"/>
        <v>80</v>
      </c>
      <c r="V21" s="79">
        <f t="shared" si="24"/>
        <v>0</v>
      </c>
      <c r="W21" s="78">
        <f t="shared" si="24"/>
        <v>80</v>
      </c>
      <c r="X21" s="79">
        <f t="shared" si="24"/>
        <v>0</v>
      </c>
      <c r="Y21" s="78">
        <f t="shared" si="24"/>
        <v>80</v>
      </c>
      <c r="Z21" s="79">
        <f t="shared" si="24"/>
        <v>0</v>
      </c>
      <c r="AA21" s="78">
        <f t="shared" si="24"/>
        <v>80</v>
      </c>
      <c r="AB21" s="79">
        <f t="shared" si="24"/>
        <v>0</v>
      </c>
      <c r="AC21" s="78">
        <f t="shared" si="24"/>
        <v>80</v>
      </c>
      <c r="AD21" s="79">
        <f t="shared" si="24"/>
        <v>0</v>
      </c>
    </row>
    <row r="22" spans="1:30" ht="15" customHeight="1" x14ac:dyDescent="0.25">
      <c r="A22" s="65" t="s">
        <v>151</v>
      </c>
      <c r="B22" s="66"/>
      <c r="C22" s="67"/>
      <c r="D22" s="67"/>
      <c r="E22" s="68"/>
      <c r="F22" s="26"/>
      <c r="G22" s="30"/>
      <c r="H22" s="69"/>
      <c r="I22" s="32"/>
      <c r="J22" s="69"/>
      <c r="K22" s="32"/>
      <c r="L22" s="69"/>
      <c r="M22" s="32"/>
      <c r="N22" s="69"/>
      <c r="O22" s="32"/>
      <c r="P22" s="69"/>
      <c r="Q22" s="32"/>
      <c r="R22" s="69"/>
      <c r="S22" s="32"/>
      <c r="T22" s="69"/>
      <c r="U22" s="32"/>
      <c r="V22" s="69"/>
      <c r="W22" s="32"/>
      <c r="X22" s="69"/>
      <c r="Y22" s="32"/>
      <c r="Z22" s="69"/>
      <c r="AA22" s="32"/>
      <c r="AB22" s="69"/>
      <c r="AC22" s="32"/>
      <c r="AD22" s="69"/>
    </row>
    <row r="23" spans="1:30" ht="15" customHeight="1" x14ac:dyDescent="0.25">
      <c r="A23" s="70" t="s">
        <v>161</v>
      </c>
      <c r="B23" s="66"/>
      <c r="C23" s="67">
        <f>D23*12</f>
        <v>180</v>
      </c>
      <c r="D23" s="67">
        <v>15</v>
      </c>
      <c r="E23" s="68">
        <f>G23+I23+K23+M23+O23+Q23+S23+U23+W23+Y23+AA23+AC23</f>
        <v>180</v>
      </c>
      <c r="F23" s="26">
        <f>H23+J23+L23+N23+P23+R23+T23+V23+X23++Z23+AB23+AD23</f>
        <v>0</v>
      </c>
      <c r="G23" s="30">
        <f>D23</f>
        <v>15</v>
      </c>
      <c r="H23" s="69"/>
      <c r="I23" s="30">
        <f>D23</f>
        <v>15</v>
      </c>
      <c r="J23" s="69"/>
      <c r="K23" s="30">
        <f>D23</f>
        <v>15</v>
      </c>
      <c r="L23" s="71"/>
      <c r="M23" s="32">
        <f>D23</f>
        <v>15</v>
      </c>
      <c r="N23" s="69"/>
      <c r="O23" s="32">
        <f>D23</f>
        <v>15</v>
      </c>
      <c r="P23" s="69"/>
      <c r="Q23" s="32">
        <f>D23</f>
        <v>15</v>
      </c>
      <c r="R23" s="69"/>
      <c r="S23" s="32">
        <f>D23</f>
        <v>15</v>
      </c>
      <c r="T23" s="69"/>
      <c r="U23" s="32">
        <f>D23</f>
        <v>15</v>
      </c>
      <c r="V23" s="69"/>
      <c r="W23" s="32">
        <f>D23</f>
        <v>15</v>
      </c>
      <c r="X23" s="69"/>
      <c r="Y23" s="32">
        <f>D23</f>
        <v>15</v>
      </c>
      <c r="Z23" s="69"/>
      <c r="AA23" s="32">
        <f>D23</f>
        <v>15</v>
      </c>
      <c r="AB23" s="69"/>
      <c r="AC23" s="32">
        <f>D23</f>
        <v>15</v>
      </c>
      <c r="AD23" s="69"/>
    </row>
    <row r="24" spans="1:30" ht="15" customHeight="1" x14ac:dyDescent="0.25">
      <c r="A24" s="70" t="s">
        <v>162</v>
      </c>
      <c r="B24" s="66"/>
      <c r="C24" s="67">
        <v>30</v>
      </c>
      <c r="D24" s="67">
        <f>C24/12</f>
        <v>2.5</v>
      </c>
      <c r="E24" s="68">
        <f>G24+I24+K24+M24+O24+Q24+S24+U24+W24+Y24+AA24+AC24</f>
        <v>30</v>
      </c>
      <c r="F24" s="26">
        <f>H24+J24+L24+N24+P24+R24+T24+V24+X24++Z24+AB24+AD24</f>
        <v>0</v>
      </c>
      <c r="G24" s="30"/>
      <c r="H24" s="69"/>
      <c r="I24" s="30"/>
      <c r="J24" s="69"/>
      <c r="K24" s="30"/>
      <c r="L24" s="71"/>
      <c r="M24" s="32"/>
      <c r="N24" s="69"/>
      <c r="O24" s="32"/>
      <c r="P24" s="69"/>
      <c r="Q24" s="32">
        <f>C24/2</f>
        <v>15</v>
      </c>
      <c r="R24" s="69"/>
      <c r="S24" s="32"/>
      <c r="T24" s="69"/>
      <c r="U24" s="32"/>
      <c r="V24" s="69"/>
      <c r="W24" s="32"/>
      <c r="X24" s="69"/>
      <c r="Y24" s="32">
        <f>C24/2</f>
        <v>15</v>
      </c>
      <c r="Z24" s="69"/>
      <c r="AA24" s="32"/>
      <c r="AB24" s="69"/>
      <c r="AC24" s="32"/>
      <c r="AD24" s="69"/>
    </row>
    <row r="25" spans="1:30" ht="15" customHeight="1" x14ac:dyDescent="0.25">
      <c r="A25" s="70" t="s">
        <v>163</v>
      </c>
      <c r="B25" s="66"/>
      <c r="C25" s="67">
        <f>50*10</f>
        <v>500</v>
      </c>
      <c r="D25" s="67">
        <f>C25/10</f>
        <v>50</v>
      </c>
      <c r="E25" s="68">
        <f>G25+I25+K25+M25+O25+Q25+S25+U25+W25+Y25+AA25+AC25</f>
        <v>500</v>
      </c>
      <c r="F25" s="26">
        <f>H25+J25+L25+N25+P25+R25+T25+V25+X25++Z25+AB25+AD25</f>
        <v>270</v>
      </c>
      <c r="G25" s="30">
        <v>40</v>
      </c>
      <c r="H25" s="69">
        <v>40</v>
      </c>
      <c r="I25" s="30">
        <f>D25</f>
        <v>50</v>
      </c>
      <c r="J25" s="69">
        <v>45</v>
      </c>
      <c r="K25" s="30">
        <f>D25</f>
        <v>50</v>
      </c>
      <c r="L25" s="71">
        <v>50</v>
      </c>
      <c r="M25" s="32">
        <f>D25</f>
        <v>50</v>
      </c>
      <c r="N25" s="69">
        <v>50</v>
      </c>
      <c r="O25" s="32"/>
      <c r="P25" s="69"/>
      <c r="Q25" s="32">
        <v>50</v>
      </c>
      <c r="R25" s="69">
        <v>50</v>
      </c>
      <c r="S25" s="32">
        <v>40</v>
      </c>
      <c r="T25" s="69">
        <v>35</v>
      </c>
      <c r="U25" s="32">
        <f>D25</f>
        <v>50</v>
      </c>
      <c r="V25" s="69"/>
      <c r="W25" s="32">
        <v>40</v>
      </c>
      <c r="X25" s="69"/>
      <c r="Y25" s="32">
        <v>40</v>
      </c>
      <c r="Z25" s="69"/>
      <c r="AA25" s="32">
        <v>40</v>
      </c>
      <c r="AB25" s="69"/>
      <c r="AC25" s="32">
        <v>50</v>
      </c>
      <c r="AD25" s="69"/>
    </row>
    <row r="26" spans="1:30" ht="15" customHeight="1" x14ac:dyDescent="0.25">
      <c r="A26" s="72" t="s">
        <v>164</v>
      </c>
      <c r="B26" s="80" t="s">
        <v>165</v>
      </c>
      <c r="C26" s="67">
        <v>80</v>
      </c>
      <c r="D26" s="67"/>
      <c r="E26" s="68">
        <f>G26+I26+K26+M26+O26+Q26+S26+U26+W26+Y26+AA26+AC26</f>
        <v>80</v>
      </c>
      <c r="F26" s="26">
        <f>H26+J26+L26+N26+P26+R26+T26+V26+X26++Z26+AB26+AD26</f>
        <v>0</v>
      </c>
      <c r="G26" s="30"/>
      <c r="H26" s="69"/>
      <c r="I26" s="30"/>
      <c r="J26" s="69"/>
      <c r="K26" s="30"/>
      <c r="L26" s="71"/>
      <c r="M26" s="32">
        <v>20</v>
      </c>
      <c r="N26" s="69"/>
      <c r="O26" s="32"/>
      <c r="P26" s="69"/>
      <c r="Q26" s="32"/>
      <c r="R26" s="69"/>
      <c r="S26" s="32">
        <v>20</v>
      </c>
      <c r="T26" s="69"/>
      <c r="U26" s="32"/>
      <c r="V26" s="69"/>
      <c r="W26" s="32">
        <v>20</v>
      </c>
      <c r="X26" s="69"/>
      <c r="Y26" s="32"/>
      <c r="Z26" s="69"/>
      <c r="AA26" s="32"/>
      <c r="AB26" s="69"/>
      <c r="AC26" s="32">
        <v>20</v>
      </c>
      <c r="AD26" s="69"/>
    </row>
    <row r="27" spans="1:30" ht="15" customHeight="1" x14ac:dyDescent="0.25">
      <c r="A27" s="72"/>
      <c r="B27" s="66"/>
      <c r="C27" s="67"/>
      <c r="D27" s="67"/>
      <c r="E27" s="68"/>
      <c r="F27" s="26"/>
      <c r="G27" s="30"/>
      <c r="H27" s="69"/>
      <c r="I27" s="32"/>
      <c r="J27" s="69"/>
      <c r="K27" s="32"/>
      <c r="L27" s="69"/>
      <c r="M27" s="32"/>
      <c r="N27" s="69"/>
      <c r="O27" s="32"/>
      <c r="P27" s="69"/>
      <c r="Q27" s="32"/>
      <c r="R27" s="69"/>
      <c r="S27" s="32"/>
      <c r="T27" s="69"/>
      <c r="U27" s="32"/>
      <c r="V27" s="69"/>
      <c r="W27" s="32"/>
      <c r="X27" s="69"/>
      <c r="Y27" s="32"/>
      <c r="Z27" s="69"/>
      <c r="AA27" s="32"/>
      <c r="AB27" s="69"/>
      <c r="AC27" s="32"/>
      <c r="AD27" s="69"/>
    </row>
    <row r="28" spans="1:30" x14ac:dyDescent="0.25">
      <c r="A28" s="73" t="s">
        <v>146</v>
      </c>
      <c r="B28" s="74"/>
      <c r="C28" s="75">
        <f t="shared" ref="C28:AD28" si="25">SUM(C22:C27)</f>
        <v>790</v>
      </c>
      <c r="D28" s="75">
        <f t="shared" si="25"/>
        <v>67.5</v>
      </c>
      <c r="E28" s="76">
        <f t="shared" si="25"/>
        <v>790</v>
      </c>
      <c r="F28" s="77">
        <f t="shared" si="25"/>
        <v>270</v>
      </c>
      <c r="G28" s="78">
        <f t="shared" si="25"/>
        <v>55</v>
      </c>
      <c r="H28" s="79">
        <f t="shared" si="25"/>
        <v>40</v>
      </c>
      <c r="I28" s="78">
        <f t="shared" si="25"/>
        <v>65</v>
      </c>
      <c r="J28" s="79">
        <f t="shared" si="25"/>
        <v>45</v>
      </c>
      <c r="K28" s="78">
        <f t="shared" si="25"/>
        <v>65</v>
      </c>
      <c r="L28" s="79">
        <f t="shared" si="25"/>
        <v>50</v>
      </c>
      <c r="M28" s="78">
        <f t="shared" si="25"/>
        <v>85</v>
      </c>
      <c r="N28" s="79">
        <f t="shared" si="25"/>
        <v>50</v>
      </c>
      <c r="O28" s="78">
        <f t="shared" si="25"/>
        <v>15</v>
      </c>
      <c r="P28" s="79">
        <f t="shared" si="25"/>
        <v>0</v>
      </c>
      <c r="Q28" s="78">
        <f t="shared" si="25"/>
        <v>80</v>
      </c>
      <c r="R28" s="79">
        <f t="shared" si="25"/>
        <v>50</v>
      </c>
      <c r="S28" s="78">
        <f t="shared" si="25"/>
        <v>75</v>
      </c>
      <c r="T28" s="79">
        <f t="shared" si="25"/>
        <v>35</v>
      </c>
      <c r="U28" s="78">
        <f t="shared" si="25"/>
        <v>65</v>
      </c>
      <c r="V28" s="79">
        <f t="shared" si="25"/>
        <v>0</v>
      </c>
      <c r="W28" s="78">
        <f t="shared" si="25"/>
        <v>75</v>
      </c>
      <c r="X28" s="79">
        <f t="shared" si="25"/>
        <v>0</v>
      </c>
      <c r="Y28" s="78">
        <f t="shared" si="25"/>
        <v>70</v>
      </c>
      <c r="Z28" s="79">
        <f t="shared" si="25"/>
        <v>0</v>
      </c>
      <c r="AA28" s="78">
        <f t="shared" si="25"/>
        <v>55</v>
      </c>
      <c r="AB28" s="79">
        <f t="shared" si="25"/>
        <v>0</v>
      </c>
      <c r="AC28" s="78">
        <f t="shared" si="25"/>
        <v>85</v>
      </c>
      <c r="AD28" s="79">
        <f t="shared" si="25"/>
        <v>0</v>
      </c>
    </row>
    <row r="29" spans="1:30" x14ac:dyDescent="0.25">
      <c r="A29" s="65" t="s">
        <v>147</v>
      </c>
      <c r="B29" s="81"/>
      <c r="C29" s="82"/>
      <c r="D29" s="82"/>
      <c r="E29" s="68"/>
      <c r="F29" s="26"/>
      <c r="G29" s="83"/>
      <c r="H29" s="84"/>
      <c r="I29" s="83"/>
      <c r="J29" s="84"/>
      <c r="K29" s="83"/>
      <c r="L29" s="84"/>
      <c r="M29" s="83"/>
      <c r="N29" s="84"/>
      <c r="O29" s="83"/>
      <c r="P29" s="84"/>
      <c r="Q29" s="83"/>
      <c r="R29" s="84"/>
      <c r="S29" s="83"/>
      <c r="T29" s="84"/>
      <c r="U29" s="83"/>
      <c r="V29" s="84"/>
      <c r="W29" s="83"/>
      <c r="X29" s="84"/>
      <c r="Y29" s="83"/>
      <c r="Z29" s="84"/>
      <c r="AA29" s="83"/>
      <c r="AB29" s="84"/>
      <c r="AC29" s="83"/>
      <c r="AD29" s="84"/>
    </row>
    <row r="30" spans="1:30" ht="15.75" x14ac:dyDescent="0.25">
      <c r="A30" s="85" t="s">
        <v>148</v>
      </c>
      <c r="C30" s="24">
        <v>1000</v>
      </c>
      <c r="D30" s="24">
        <f>C30/12</f>
        <v>83.333333333333329</v>
      </c>
      <c r="E30" s="29">
        <f>G30+I30+K30+M30+O30+Q30+S30+U30+W30+Y30+AA30+AC30</f>
        <v>1000.0000000000001</v>
      </c>
      <c r="F30" s="26">
        <f t="shared" ref="F30" si="26">H30+J30+L30+N30+P30+R30+T30+V30+X30++Z30+AB30+AD30</f>
        <v>0</v>
      </c>
      <c r="G30" s="83">
        <f>D30</f>
        <v>83.333333333333329</v>
      </c>
      <c r="H30" s="84"/>
      <c r="I30" s="68">
        <f>D30</f>
        <v>83.333333333333329</v>
      </c>
      <c r="J30" s="86"/>
      <c r="K30" s="83">
        <f>D30</f>
        <v>83.333333333333329</v>
      </c>
      <c r="L30" s="84"/>
      <c r="M30" s="83">
        <f>D30</f>
        <v>83.333333333333329</v>
      </c>
      <c r="N30" s="84"/>
      <c r="O30" s="83">
        <f>D30</f>
        <v>83.333333333333329</v>
      </c>
      <c r="P30" s="84"/>
      <c r="Q30" s="83">
        <f>D30</f>
        <v>83.333333333333329</v>
      </c>
      <c r="R30" s="84"/>
      <c r="S30" s="83">
        <f>D30</f>
        <v>83.333333333333329</v>
      </c>
      <c r="T30" s="84"/>
      <c r="U30" s="83">
        <f>D30</f>
        <v>83.333333333333329</v>
      </c>
      <c r="V30" s="84"/>
      <c r="W30" s="83">
        <f>D30</f>
        <v>83.333333333333329</v>
      </c>
      <c r="X30" s="84"/>
      <c r="Y30" s="83">
        <f>D30</f>
        <v>83.333333333333329</v>
      </c>
      <c r="Z30" s="84"/>
      <c r="AA30" s="83">
        <f>D30</f>
        <v>83.333333333333329</v>
      </c>
      <c r="AB30" s="84"/>
      <c r="AC30" s="83">
        <f>D30</f>
        <v>83.333333333333329</v>
      </c>
      <c r="AD30" s="84"/>
    </row>
    <row r="31" spans="1:30" s="48" customFormat="1" x14ac:dyDescent="0.25">
      <c r="A31" s="87" t="s">
        <v>149</v>
      </c>
      <c r="B31" s="81"/>
      <c r="C31" s="82">
        <v>50</v>
      </c>
      <c r="D31" s="24"/>
      <c r="E31" s="29">
        <f>G31+I31+K31+M31+O31+Q31+S31+U31+W31++Y31+AA31+AC31</f>
        <v>50</v>
      </c>
      <c r="F31" s="26">
        <f>H31+J31+L31+N31+P31+R31+T31+V31+X31++Z31+AB31+AD31</f>
        <v>0</v>
      </c>
      <c r="G31" s="83"/>
      <c r="H31" s="84"/>
      <c r="I31" s="68"/>
      <c r="J31" s="88"/>
      <c r="K31" s="83"/>
      <c r="L31" s="84"/>
      <c r="M31" s="83">
        <f>20</f>
        <v>20</v>
      </c>
      <c r="N31" s="84"/>
      <c r="O31" s="83"/>
      <c r="P31" s="84"/>
      <c r="Q31" s="83"/>
      <c r="R31" s="84"/>
      <c r="S31" s="83">
        <v>10</v>
      </c>
      <c r="T31" s="84"/>
      <c r="U31" s="83"/>
      <c r="V31" s="84"/>
      <c r="W31" s="83"/>
      <c r="X31" s="84"/>
      <c r="Y31" s="83">
        <v>20</v>
      </c>
      <c r="Z31" s="84"/>
      <c r="AA31" s="83"/>
      <c r="AB31" s="84"/>
      <c r="AC31" s="83"/>
      <c r="AD31" s="84"/>
    </row>
    <row r="32" spans="1:30" ht="15.75" x14ac:dyDescent="0.25">
      <c r="A32" s="85"/>
      <c r="C32" s="24"/>
      <c r="D32" s="24"/>
      <c r="E32" s="29">
        <f t="shared" ref="E32:F32" si="27">G32+I32+K32+M32+O32+Q32+S32+U32+W32++Y32+AA32+AC32</f>
        <v>0</v>
      </c>
      <c r="F32" s="26">
        <f t="shared" si="27"/>
        <v>0</v>
      </c>
      <c r="G32" s="83"/>
      <c r="H32" s="84"/>
      <c r="I32" s="68"/>
      <c r="J32" s="86"/>
      <c r="K32" s="83"/>
      <c r="L32" s="84"/>
      <c r="M32" s="83"/>
      <c r="N32" s="84"/>
      <c r="O32" s="83"/>
      <c r="P32" s="84"/>
      <c r="Q32" s="83"/>
      <c r="R32" s="84"/>
      <c r="S32" s="83"/>
      <c r="T32" s="84"/>
      <c r="U32" s="83"/>
      <c r="V32" s="84"/>
      <c r="W32" s="83"/>
      <c r="X32" s="84"/>
      <c r="Y32" s="83"/>
      <c r="Z32" s="84"/>
      <c r="AA32" s="83"/>
      <c r="AB32" s="84"/>
      <c r="AC32" s="83"/>
      <c r="AD32" s="84"/>
    </row>
    <row r="33" spans="1:30" s="48" customFormat="1" x14ac:dyDescent="0.25">
      <c r="A33" s="89"/>
      <c r="B33" s="81"/>
      <c r="C33" s="82"/>
      <c r="D33" s="82"/>
      <c r="E33" s="29"/>
      <c r="F33" s="26"/>
      <c r="G33" s="83"/>
      <c r="H33" s="84"/>
      <c r="I33" s="68"/>
      <c r="J33" s="88"/>
      <c r="K33" s="83"/>
      <c r="L33" s="84"/>
      <c r="M33" s="83"/>
      <c r="N33" s="84"/>
      <c r="O33" s="83"/>
      <c r="P33" s="84"/>
      <c r="Q33" s="83"/>
      <c r="R33" s="84"/>
      <c r="S33" s="83"/>
      <c r="T33" s="84"/>
      <c r="U33" s="83"/>
      <c r="V33" s="84"/>
      <c r="W33" s="83"/>
      <c r="X33" s="84"/>
      <c r="Y33" s="83"/>
      <c r="Z33" s="84"/>
      <c r="AA33" s="83"/>
      <c r="AB33" s="84"/>
      <c r="AC33" s="83"/>
      <c r="AD33" s="84"/>
    </row>
    <row r="34" spans="1:30" x14ac:dyDescent="0.25">
      <c r="A34" s="73" t="s">
        <v>150</v>
      </c>
      <c r="B34" s="74"/>
      <c r="C34" s="75">
        <f>SUM(C30:C33)</f>
        <v>1050</v>
      </c>
      <c r="D34" s="75">
        <f>SUM(D30:D33)</f>
        <v>83.333333333333329</v>
      </c>
      <c r="E34" s="76">
        <f t="shared" ref="E34:AD34" si="28">SUM(E29:E33)</f>
        <v>1050</v>
      </c>
      <c r="F34" s="90">
        <f t="shared" si="28"/>
        <v>0</v>
      </c>
      <c r="G34" s="76">
        <f t="shared" si="28"/>
        <v>83.333333333333329</v>
      </c>
      <c r="H34" s="90">
        <f t="shared" si="28"/>
        <v>0</v>
      </c>
      <c r="I34" s="76">
        <f t="shared" si="28"/>
        <v>83.333333333333329</v>
      </c>
      <c r="J34" s="90">
        <f t="shared" si="28"/>
        <v>0</v>
      </c>
      <c r="K34" s="76">
        <f t="shared" si="28"/>
        <v>83.333333333333329</v>
      </c>
      <c r="L34" s="90">
        <f t="shared" si="28"/>
        <v>0</v>
      </c>
      <c r="M34" s="76">
        <f t="shared" si="28"/>
        <v>103.33333333333333</v>
      </c>
      <c r="N34" s="90">
        <f t="shared" si="28"/>
        <v>0</v>
      </c>
      <c r="O34" s="76">
        <f t="shared" si="28"/>
        <v>83.333333333333329</v>
      </c>
      <c r="P34" s="90">
        <f t="shared" si="28"/>
        <v>0</v>
      </c>
      <c r="Q34" s="76">
        <f t="shared" si="28"/>
        <v>83.333333333333329</v>
      </c>
      <c r="R34" s="90">
        <f t="shared" si="28"/>
        <v>0</v>
      </c>
      <c r="S34" s="76">
        <f t="shared" si="28"/>
        <v>93.333333333333329</v>
      </c>
      <c r="T34" s="90">
        <f t="shared" si="28"/>
        <v>0</v>
      </c>
      <c r="U34" s="76">
        <f t="shared" si="28"/>
        <v>83.333333333333329</v>
      </c>
      <c r="V34" s="90">
        <f t="shared" si="28"/>
        <v>0</v>
      </c>
      <c r="W34" s="76">
        <f t="shared" si="28"/>
        <v>83.333333333333329</v>
      </c>
      <c r="X34" s="90">
        <f t="shared" si="28"/>
        <v>0</v>
      </c>
      <c r="Y34" s="76">
        <f t="shared" si="28"/>
        <v>103.33333333333333</v>
      </c>
      <c r="Z34" s="90">
        <f t="shared" si="28"/>
        <v>0</v>
      </c>
      <c r="AA34" s="76">
        <f t="shared" si="28"/>
        <v>83.333333333333329</v>
      </c>
      <c r="AB34" s="90">
        <f t="shared" si="28"/>
        <v>0</v>
      </c>
      <c r="AC34" s="76">
        <f t="shared" si="28"/>
        <v>83.333333333333329</v>
      </c>
      <c r="AD34" s="90">
        <f t="shared" si="28"/>
        <v>0</v>
      </c>
    </row>
    <row r="35" spans="1:30" x14ac:dyDescent="0.25">
      <c r="A35" s="89"/>
      <c r="B35" s="81"/>
      <c r="C35" s="91"/>
      <c r="D35" s="91"/>
      <c r="E35" s="68"/>
      <c r="F35" s="88"/>
      <c r="G35" s="68"/>
      <c r="H35" s="88"/>
      <c r="I35" s="68"/>
      <c r="J35" s="88"/>
      <c r="K35" s="68"/>
      <c r="L35" s="88"/>
      <c r="M35" s="68"/>
      <c r="N35" s="88"/>
      <c r="O35" s="68"/>
      <c r="P35" s="88"/>
      <c r="Q35" s="68"/>
      <c r="R35" s="88"/>
      <c r="S35" s="68"/>
      <c r="T35" s="88"/>
      <c r="U35" s="68"/>
      <c r="V35" s="88"/>
      <c r="W35" s="68"/>
      <c r="X35" s="88"/>
      <c r="Y35" s="68"/>
      <c r="Z35" s="88"/>
      <c r="AA35" s="68"/>
      <c r="AB35" s="88"/>
      <c r="AC35" s="68"/>
      <c r="AD35" s="88"/>
    </row>
    <row r="36" spans="1:30" x14ac:dyDescent="0.25">
      <c r="A36" s="89"/>
      <c r="B36" s="81"/>
      <c r="C36" s="91"/>
      <c r="D36" s="91"/>
      <c r="E36" s="68"/>
      <c r="F36" s="88"/>
      <c r="G36" s="68"/>
      <c r="H36" s="88"/>
      <c r="I36" s="68"/>
      <c r="J36" s="88"/>
      <c r="K36" s="68"/>
      <c r="L36" s="88"/>
      <c r="M36" s="83"/>
      <c r="N36" s="84"/>
      <c r="O36" s="83"/>
      <c r="P36" s="84"/>
      <c r="Q36" s="83"/>
      <c r="R36" s="84"/>
      <c r="S36" s="83"/>
      <c r="T36" s="84"/>
      <c r="U36" s="83"/>
      <c r="V36" s="84"/>
      <c r="W36" s="83"/>
      <c r="X36" s="84"/>
      <c r="Y36" s="83"/>
      <c r="Z36" s="84"/>
      <c r="AA36" s="83"/>
      <c r="AB36" s="84"/>
      <c r="AC36" s="83"/>
      <c r="AD36" s="84"/>
    </row>
    <row r="37" spans="1:30" s="97" customFormat="1" ht="26.1" customHeight="1" x14ac:dyDescent="0.25">
      <c r="A37" s="92" t="s">
        <v>33</v>
      </c>
      <c r="B37" s="92"/>
      <c r="C37" s="93">
        <f>C21+C28+C34</f>
        <v>2800</v>
      </c>
      <c r="D37" s="93">
        <f>D28+D34</f>
        <v>150.83333333333331</v>
      </c>
      <c r="E37" s="94">
        <f>E21+E28+E34</f>
        <v>2800</v>
      </c>
      <c r="F37" s="95">
        <f t="shared" ref="F37:AD37" si="29">F28+F34</f>
        <v>270</v>
      </c>
      <c r="G37" s="94">
        <f t="shared" si="29"/>
        <v>138.33333333333331</v>
      </c>
      <c r="H37" s="95">
        <f t="shared" si="29"/>
        <v>40</v>
      </c>
      <c r="I37" s="94">
        <f t="shared" si="29"/>
        <v>148.33333333333331</v>
      </c>
      <c r="J37" s="95">
        <f t="shared" si="29"/>
        <v>45</v>
      </c>
      <c r="K37" s="94">
        <f t="shared" si="29"/>
        <v>148.33333333333331</v>
      </c>
      <c r="L37" s="95">
        <f t="shared" si="29"/>
        <v>50</v>
      </c>
      <c r="M37" s="94">
        <f t="shared" si="29"/>
        <v>188.33333333333331</v>
      </c>
      <c r="N37" s="95">
        <f t="shared" si="29"/>
        <v>50</v>
      </c>
      <c r="O37" s="94">
        <f t="shared" si="29"/>
        <v>98.333333333333329</v>
      </c>
      <c r="P37" s="95">
        <f t="shared" si="29"/>
        <v>0</v>
      </c>
      <c r="Q37" s="94">
        <f t="shared" si="29"/>
        <v>163.33333333333331</v>
      </c>
      <c r="R37" s="95">
        <f t="shared" si="29"/>
        <v>50</v>
      </c>
      <c r="S37" s="94">
        <f t="shared" si="29"/>
        <v>168.33333333333331</v>
      </c>
      <c r="T37" s="95">
        <f t="shared" si="29"/>
        <v>35</v>
      </c>
      <c r="U37" s="94">
        <f t="shared" si="29"/>
        <v>148.33333333333331</v>
      </c>
      <c r="V37" s="95">
        <f t="shared" si="29"/>
        <v>0</v>
      </c>
      <c r="W37" s="94">
        <f t="shared" si="29"/>
        <v>158.33333333333331</v>
      </c>
      <c r="X37" s="95">
        <f t="shared" si="29"/>
        <v>0</v>
      </c>
      <c r="Y37" s="94">
        <f t="shared" si="29"/>
        <v>173.33333333333331</v>
      </c>
      <c r="Z37" s="95">
        <f t="shared" si="29"/>
        <v>0</v>
      </c>
      <c r="AA37" s="94">
        <f t="shared" si="29"/>
        <v>138.33333333333331</v>
      </c>
      <c r="AB37" s="95">
        <f t="shared" si="29"/>
        <v>0</v>
      </c>
      <c r="AC37" s="94">
        <f t="shared" si="29"/>
        <v>168.33333333333331</v>
      </c>
      <c r="AD37" s="95">
        <f t="shared" si="29"/>
        <v>0</v>
      </c>
    </row>
    <row r="38" spans="1:30" x14ac:dyDescent="0.25">
      <c r="A38" s="81"/>
      <c r="B38" s="81"/>
      <c r="C38" s="98"/>
      <c r="D38" s="98"/>
      <c r="E38" s="99"/>
      <c r="F38" s="100"/>
      <c r="G38" s="101"/>
      <c r="H38" s="102"/>
      <c r="I38" s="103"/>
      <c r="J38" s="104"/>
      <c r="K38" s="101"/>
      <c r="L38" s="104"/>
      <c r="M38" s="101"/>
      <c r="N38" s="104"/>
      <c r="O38" s="101"/>
      <c r="P38" s="104"/>
      <c r="Q38" s="101"/>
      <c r="R38" s="104"/>
      <c r="S38" s="101"/>
      <c r="T38" s="105"/>
      <c r="U38" s="106"/>
      <c r="V38" s="105"/>
      <c r="W38" s="106"/>
      <c r="X38" s="105"/>
      <c r="Y38" s="106"/>
      <c r="Z38" s="105"/>
      <c r="AA38" s="106"/>
      <c r="AB38" s="105"/>
      <c r="AC38" s="106"/>
      <c r="AD38" s="105"/>
    </row>
    <row r="39" spans="1:30" s="120" customFormat="1" ht="32.1" customHeight="1" x14ac:dyDescent="0.25">
      <c r="A39" s="123"/>
      <c r="B39" s="107" t="s">
        <v>34</v>
      </c>
      <c r="C39" s="109">
        <f>C12-C37</f>
        <v>240</v>
      </c>
      <c r="D39" s="123"/>
      <c r="E39" s="110"/>
      <c r="F39" s="111">
        <f>F12-F37</f>
        <v>1520</v>
      </c>
      <c r="G39" s="112"/>
      <c r="H39" s="113">
        <f>H12-H37</f>
        <v>230</v>
      </c>
      <c r="I39" s="114"/>
      <c r="J39" s="113">
        <f>J12-J37</f>
        <v>225</v>
      </c>
      <c r="K39" s="115"/>
      <c r="L39" s="113">
        <f>L12-L37</f>
        <v>220</v>
      </c>
      <c r="M39" s="112"/>
      <c r="N39" s="113">
        <f>N12-N37</f>
        <v>220</v>
      </c>
      <c r="O39" s="117"/>
      <c r="P39" s="113">
        <f>P12-P37</f>
        <v>70</v>
      </c>
      <c r="Q39" s="117"/>
      <c r="R39" s="113">
        <f>R12-R37</f>
        <v>320</v>
      </c>
      <c r="S39" s="117"/>
      <c r="T39" s="113">
        <f>T12-T37</f>
        <v>235</v>
      </c>
      <c r="U39" s="118"/>
      <c r="V39" s="113">
        <f>V12-V37</f>
        <v>0</v>
      </c>
      <c r="W39" s="118"/>
      <c r="X39" s="113">
        <f>X12-X37</f>
        <v>0</v>
      </c>
      <c r="Y39" s="118"/>
      <c r="Z39" s="113">
        <f>Z12-Z37</f>
        <v>0</v>
      </c>
      <c r="AA39" s="118"/>
      <c r="AB39" s="113">
        <f>AB12-AB37</f>
        <v>0</v>
      </c>
      <c r="AC39" s="118"/>
      <c r="AD39" s="113">
        <f>AD12-AD37</f>
        <v>0</v>
      </c>
    </row>
    <row r="40" spans="1:30" s="120" customFormat="1" ht="32.1" customHeight="1" x14ac:dyDescent="0.25">
      <c r="A40" s="121"/>
      <c r="B40" s="122"/>
      <c r="C40" s="123"/>
      <c r="D40" s="123"/>
      <c r="E40" s="110"/>
      <c r="F40" s="111"/>
      <c r="G40" s="112"/>
      <c r="H40" s="124"/>
      <c r="I40" s="125"/>
      <c r="J40" s="124"/>
      <c r="K40" s="115"/>
      <c r="L40" s="124"/>
      <c r="M40" s="112"/>
      <c r="N40" s="124"/>
      <c r="O40" s="117"/>
      <c r="P40" s="124"/>
      <c r="Q40" s="117"/>
      <c r="R40" s="124"/>
      <c r="S40" s="117"/>
      <c r="T40" s="124"/>
      <c r="U40" s="118"/>
      <c r="V40" s="124"/>
      <c r="W40" s="118"/>
      <c r="X40" s="124"/>
      <c r="Y40" s="118"/>
      <c r="Z40" s="124"/>
      <c r="AA40" s="118"/>
      <c r="AB40" s="124"/>
      <c r="AC40" s="118"/>
      <c r="AD40" s="124"/>
    </row>
    <row r="41" spans="1:30" x14ac:dyDescent="0.25">
      <c r="A41" s="11"/>
    </row>
    <row r="46" spans="1:30" x14ac:dyDescent="0.25">
      <c r="A46" s="48"/>
      <c r="B46" s="48"/>
      <c r="C46" s="105"/>
      <c r="D46" s="105"/>
      <c r="E46" s="129"/>
    </row>
    <row r="48" spans="1:30" s="48" customFormat="1" x14ac:dyDescent="0.25">
      <c r="A48" s="11"/>
      <c r="B48" s="10"/>
      <c r="C48" s="126"/>
      <c r="D48" s="126"/>
      <c r="E48" s="127"/>
      <c r="F48" s="128"/>
      <c r="G48" s="6"/>
      <c r="H48" s="7"/>
      <c r="I48" s="6"/>
      <c r="J48" s="7"/>
      <c r="K48" s="6"/>
      <c r="L48" s="7"/>
      <c r="M48" s="6"/>
      <c r="N48" s="7"/>
      <c r="O48" s="6"/>
      <c r="P48" s="7"/>
      <c r="Q48" s="6"/>
      <c r="R48" s="7"/>
      <c r="S48" s="6"/>
      <c r="T48" s="7"/>
      <c r="U48" s="6"/>
      <c r="V48" s="7"/>
      <c r="W48" s="6"/>
      <c r="X48" s="7"/>
      <c r="Y48" s="6"/>
      <c r="Z48" s="7"/>
      <c r="AA48" s="6"/>
      <c r="AB48" s="7"/>
      <c r="AC48" s="6"/>
      <c r="AD48" s="7"/>
    </row>
    <row r="52" spans="1:51" x14ac:dyDescent="0.25">
      <c r="A52" s="48"/>
      <c r="B52" s="48"/>
      <c r="C52" s="105"/>
      <c r="D52" s="105"/>
      <c r="E52" s="129"/>
      <c r="F52" s="131"/>
      <c r="G52" s="101"/>
      <c r="H52" s="102"/>
      <c r="I52" s="103"/>
      <c r="J52" s="104"/>
      <c r="K52" s="101"/>
      <c r="L52" s="105"/>
      <c r="M52" s="106"/>
      <c r="N52" s="105"/>
      <c r="O52" s="106"/>
      <c r="P52" s="105"/>
      <c r="Q52" s="106"/>
      <c r="R52" s="105"/>
      <c r="S52" s="106"/>
      <c r="T52" s="105"/>
      <c r="U52" s="106"/>
      <c r="V52" s="105"/>
      <c r="W52" s="106"/>
      <c r="X52" s="105"/>
      <c r="Y52" s="106"/>
      <c r="Z52" s="105"/>
      <c r="AA52" s="106"/>
      <c r="AB52" s="105"/>
      <c r="AC52" s="106"/>
      <c r="AD52" s="105"/>
    </row>
    <row r="54" spans="1:51" x14ac:dyDescent="0.25">
      <c r="A54" s="11"/>
    </row>
    <row r="55" spans="1:51" s="128" customFormat="1" x14ac:dyDescent="0.25">
      <c r="A55" s="10"/>
      <c r="B55" s="10"/>
      <c r="C55" s="126"/>
      <c r="D55" s="126"/>
      <c r="E55" s="127"/>
      <c r="G55" s="6"/>
      <c r="H55" s="7"/>
      <c r="I55" s="6"/>
      <c r="J55" s="7"/>
      <c r="K55" s="6"/>
      <c r="L55" s="7"/>
      <c r="M55" s="6"/>
      <c r="N55" s="7"/>
      <c r="O55" s="6"/>
      <c r="P55" s="7"/>
      <c r="Q55" s="6"/>
      <c r="R55" s="7"/>
      <c r="S55" s="6"/>
      <c r="T55" s="7"/>
      <c r="U55" s="6"/>
      <c r="V55" s="7"/>
      <c r="W55" s="6"/>
      <c r="X55" s="7"/>
      <c r="Y55" s="6"/>
      <c r="Z55" s="7"/>
      <c r="AA55" s="6"/>
      <c r="AB55" s="7"/>
      <c r="AC55" s="6"/>
      <c r="AD55" s="7"/>
      <c r="AE55" s="132"/>
      <c r="AF55" s="132"/>
      <c r="AG55" s="132"/>
      <c r="AH55" s="132"/>
      <c r="AI55" s="132"/>
      <c r="AJ55" s="132"/>
      <c r="AK55" s="132"/>
      <c r="AL55" s="132"/>
      <c r="AM55" s="132"/>
      <c r="AN55" s="132"/>
      <c r="AO55" s="132"/>
      <c r="AP55" s="132"/>
      <c r="AQ55" s="132"/>
      <c r="AR55" s="132"/>
      <c r="AS55" s="132"/>
      <c r="AT55" s="132"/>
      <c r="AU55" s="132"/>
      <c r="AV55" s="132"/>
      <c r="AW55" s="132"/>
      <c r="AX55" s="132"/>
      <c r="AY55" s="132"/>
    </row>
    <row r="56" spans="1:51" s="128" customFormat="1" x14ac:dyDescent="0.25">
      <c r="A56" s="10"/>
      <c r="B56" s="10"/>
      <c r="C56" s="126"/>
      <c r="D56" s="126"/>
      <c r="E56" s="127"/>
      <c r="G56" s="6"/>
      <c r="H56" s="7"/>
      <c r="I56" s="6"/>
      <c r="J56" s="7"/>
      <c r="K56" s="6"/>
      <c r="L56" s="7"/>
      <c r="M56" s="6"/>
      <c r="N56" s="7"/>
      <c r="O56" s="6"/>
      <c r="P56" s="7"/>
      <c r="Q56" s="6"/>
      <c r="R56" s="7"/>
      <c r="S56" s="6"/>
      <c r="T56" s="7"/>
      <c r="U56" s="6"/>
      <c r="V56" s="7"/>
      <c r="W56" s="6"/>
      <c r="X56" s="7"/>
      <c r="Y56" s="6"/>
      <c r="Z56" s="7"/>
      <c r="AA56" s="6"/>
      <c r="AB56" s="7"/>
      <c r="AC56" s="6"/>
      <c r="AD56" s="7"/>
      <c r="AE56" s="132"/>
      <c r="AF56" s="132"/>
      <c r="AG56" s="132"/>
      <c r="AH56" s="132"/>
      <c r="AI56" s="132"/>
      <c r="AJ56" s="132"/>
      <c r="AK56" s="132"/>
      <c r="AL56" s="132"/>
      <c r="AM56" s="132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32"/>
      <c r="AY56" s="132"/>
    </row>
    <row r="57" spans="1:51" s="128" customFormat="1" x14ac:dyDescent="0.25">
      <c r="A57" s="10"/>
      <c r="B57" s="10"/>
      <c r="C57" s="126"/>
      <c r="D57" s="126"/>
      <c r="E57" s="127"/>
      <c r="G57" s="6"/>
      <c r="H57" s="7"/>
      <c r="I57" s="6"/>
      <c r="J57" s="7"/>
      <c r="K57" s="6"/>
      <c r="L57" s="7"/>
      <c r="M57" s="6"/>
      <c r="N57" s="7"/>
      <c r="O57" s="6"/>
      <c r="P57" s="7"/>
      <c r="Q57" s="6"/>
      <c r="R57" s="7"/>
      <c r="S57" s="6"/>
      <c r="T57" s="7"/>
      <c r="U57" s="6"/>
      <c r="V57" s="7"/>
      <c r="W57" s="6"/>
      <c r="X57" s="7"/>
      <c r="Y57" s="6"/>
      <c r="Z57" s="7"/>
      <c r="AA57" s="6"/>
      <c r="AB57" s="7"/>
      <c r="AC57" s="6"/>
      <c r="AD57" s="7"/>
      <c r="AE57" s="132"/>
      <c r="AF57" s="132"/>
      <c r="AG57" s="132"/>
      <c r="AH57" s="132"/>
      <c r="AI57" s="132"/>
      <c r="AJ57" s="132"/>
      <c r="AK57" s="132"/>
      <c r="AL57" s="132"/>
      <c r="AM57" s="132"/>
      <c r="AN57" s="132"/>
      <c r="AO57" s="132"/>
      <c r="AP57" s="132"/>
      <c r="AQ57" s="132"/>
      <c r="AR57" s="132"/>
      <c r="AS57" s="132"/>
      <c r="AT57" s="132"/>
      <c r="AU57" s="132"/>
      <c r="AV57" s="132"/>
      <c r="AW57" s="132"/>
      <c r="AX57" s="132"/>
      <c r="AY57" s="132"/>
    </row>
    <row r="58" spans="1:51" x14ac:dyDescent="0.25">
      <c r="A58" s="133"/>
    </row>
    <row r="59" spans="1:51" s="128" customFormat="1" x14ac:dyDescent="0.25">
      <c r="A59" s="10"/>
      <c r="B59" s="10"/>
      <c r="C59" s="126"/>
      <c r="D59" s="126"/>
      <c r="E59" s="127"/>
      <c r="G59" s="134"/>
      <c r="H59" s="135"/>
      <c r="I59" s="136"/>
      <c r="J59" s="137"/>
      <c r="K59" s="134"/>
      <c r="L59" s="126"/>
      <c r="M59" s="138"/>
      <c r="N59" s="126"/>
      <c r="O59" s="138"/>
      <c r="P59" s="126"/>
      <c r="Q59" s="138"/>
      <c r="R59" s="126"/>
      <c r="S59" s="138"/>
      <c r="T59" s="126"/>
      <c r="U59" s="138"/>
      <c r="V59" s="126"/>
      <c r="W59" s="138"/>
      <c r="X59" s="126"/>
      <c r="Y59" s="138"/>
      <c r="Z59" s="126"/>
      <c r="AA59" s="138"/>
      <c r="AB59" s="126"/>
      <c r="AC59" s="138"/>
      <c r="AD59" s="126"/>
      <c r="AE59" s="132"/>
      <c r="AF59" s="132"/>
      <c r="AG59" s="132"/>
      <c r="AH59" s="132"/>
      <c r="AI59" s="132"/>
      <c r="AJ59" s="132"/>
      <c r="AK59" s="132"/>
      <c r="AL59" s="132"/>
      <c r="AM59" s="132"/>
      <c r="AN59" s="132"/>
      <c r="AO59" s="132"/>
      <c r="AP59" s="132"/>
      <c r="AQ59" s="132"/>
      <c r="AR59" s="132"/>
      <c r="AS59" s="132"/>
      <c r="AT59" s="132"/>
      <c r="AU59" s="132"/>
      <c r="AV59" s="132"/>
      <c r="AW59" s="132"/>
      <c r="AX59" s="132"/>
      <c r="AY59" s="132"/>
    </row>
    <row r="60" spans="1:51" s="128" customFormat="1" x14ac:dyDescent="0.25">
      <c r="A60" s="10"/>
      <c r="B60" s="10"/>
      <c r="C60" s="126"/>
      <c r="D60" s="126"/>
      <c r="E60" s="139"/>
      <c r="G60" s="134"/>
      <c r="H60" s="135"/>
      <c r="I60" s="136"/>
      <c r="J60" s="137"/>
      <c r="K60" s="134"/>
      <c r="L60" s="126"/>
      <c r="M60" s="138"/>
      <c r="N60" s="126"/>
      <c r="O60" s="138"/>
      <c r="P60" s="126"/>
      <c r="Q60" s="138"/>
      <c r="R60" s="126"/>
      <c r="S60" s="138"/>
      <c r="T60" s="126"/>
      <c r="U60" s="138"/>
      <c r="V60" s="126"/>
      <c r="W60" s="138"/>
      <c r="X60" s="126"/>
      <c r="Y60" s="138"/>
      <c r="Z60" s="126"/>
      <c r="AA60" s="138"/>
      <c r="AB60" s="126"/>
      <c r="AC60" s="138"/>
      <c r="AD60" s="126"/>
      <c r="AE60" s="132"/>
      <c r="AF60" s="132"/>
      <c r="AG60" s="132"/>
      <c r="AH60" s="132"/>
      <c r="AI60" s="132"/>
      <c r="AJ60" s="132"/>
      <c r="AK60" s="132"/>
      <c r="AL60" s="132"/>
      <c r="AM60" s="132"/>
      <c r="AN60" s="132"/>
      <c r="AO60" s="132"/>
      <c r="AP60" s="132"/>
      <c r="AQ60" s="132"/>
      <c r="AR60" s="132"/>
      <c r="AS60" s="132"/>
      <c r="AT60" s="132"/>
      <c r="AU60" s="132"/>
      <c r="AV60" s="132"/>
      <c r="AW60" s="132"/>
      <c r="AX60" s="132"/>
      <c r="AY60" s="132"/>
    </row>
    <row r="61" spans="1:51" x14ac:dyDescent="0.25">
      <c r="A61" s="48"/>
      <c r="B61" s="48"/>
      <c r="C61" s="105"/>
      <c r="D61" s="105"/>
      <c r="E61" s="140"/>
      <c r="G61" s="134"/>
      <c r="H61" s="135"/>
      <c r="I61" s="136"/>
      <c r="J61" s="137"/>
      <c r="K61" s="134"/>
      <c r="L61" s="126"/>
      <c r="M61" s="138"/>
      <c r="N61" s="126"/>
      <c r="O61" s="138"/>
      <c r="P61" s="126"/>
      <c r="Q61" s="138"/>
      <c r="R61" s="126"/>
      <c r="S61" s="138"/>
      <c r="T61" s="126"/>
      <c r="U61" s="138"/>
      <c r="V61" s="126"/>
      <c r="W61" s="138"/>
      <c r="X61" s="126"/>
      <c r="Y61" s="138"/>
      <c r="Z61" s="126"/>
      <c r="AA61" s="138"/>
      <c r="AB61" s="126"/>
      <c r="AC61" s="138"/>
      <c r="AD61" s="126"/>
    </row>
    <row r="63" spans="1:51" x14ac:dyDescent="0.25">
      <c r="A63" s="11"/>
      <c r="G63" s="134"/>
      <c r="H63" s="135"/>
      <c r="I63" s="136"/>
      <c r="J63" s="137"/>
      <c r="K63" s="134"/>
      <c r="L63" s="126"/>
      <c r="M63" s="138"/>
      <c r="N63" s="126"/>
      <c r="O63" s="138"/>
      <c r="P63" s="126"/>
      <c r="Q63" s="138"/>
      <c r="R63" s="126"/>
      <c r="S63" s="138"/>
      <c r="T63" s="126"/>
      <c r="U63" s="138"/>
      <c r="V63" s="126"/>
      <c r="W63" s="138"/>
      <c r="X63" s="126"/>
      <c r="Y63" s="138"/>
      <c r="Z63" s="126"/>
      <c r="AA63" s="138"/>
      <c r="AB63" s="126"/>
      <c r="AC63" s="138"/>
      <c r="AD63" s="126"/>
    </row>
    <row r="64" spans="1:51" x14ac:dyDescent="0.25">
      <c r="G64" s="134"/>
      <c r="H64" s="135"/>
      <c r="I64" s="136"/>
      <c r="J64" s="137"/>
      <c r="K64" s="134"/>
      <c r="L64" s="126"/>
      <c r="M64" s="138"/>
      <c r="N64" s="126"/>
      <c r="O64" s="138"/>
      <c r="P64" s="126"/>
      <c r="Q64" s="138"/>
      <c r="R64" s="126"/>
      <c r="S64" s="138"/>
      <c r="T64" s="126"/>
      <c r="U64" s="138"/>
      <c r="V64" s="126"/>
      <c r="W64" s="138"/>
      <c r="X64" s="126"/>
      <c r="Y64" s="138"/>
      <c r="Z64" s="126"/>
      <c r="AA64" s="138"/>
      <c r="AB64" s="126"/>
      <c r="AC64" s="138"/>
      <c r="AD64" s="126"/>
    </row>
  </sheetData>
  <mergeCells count="42">
    <mergeCell ref="S3:S4"/>
    <mergeCell ref="T3:T4"/>
    <mergeCell ref="U3:U4"/>
    <mergeCell ref="V3:V4"/>
    <mergeCell ref="G3:G4"/>
    <mergeCell ref="H3:H4"/>
    <mergeCell ref="I3:I4"/>
    <mergeCell ref="J3:J4"/>
    <mergeCell ref="K3:K4"/>
    <mergeCell ref="W2:X2"/>
    <mergeCell ref="Y2:Z2"/>
    <mergeCell ref="AA2:AB2"/>
    <mergeCell ref="AC2:AD2"/>
    <mergeCell ref="X3:X4"/>
    <mergeCell ref="W3:W4"/>
    <mergeCell ref="Y3:Y4"/>
    <mergeCell ref="Z3:Z4"/>
    <mergeCell ref="AA3:AA4"/>
    <mergeCell ref="AB3:AB4"/>
    <mergeCell ref="AC3:AC4"/>
    <mergeCell ref="AD3:AD4"/>
    <mergeCell ref="O2:P2"/>
    <mergeCell ref="Q2:R2"/>
    <mergeCell ref="S2:T2"/>
    <mergeCell ref="U2:V2"/>
    <mergeCell ref="B3:B4"/>
    <mergeCell ref="C3:C4"/>
    <mergeCell ref="D3:D4"/>
    <mergeCell ref="E3:E4"/>
    <mergeCell ref="F3:F4"/>
    <mergeCell ref="L3:L4"/>
    <mergeCell ref="M3:M4"/>
    <mergeCell ref="N3:N4"/>
    <mergeCell ref="O3:O4"/>
    <mergeCell ref="P3:P4"/>
    <mergeCell ref="Q3:Q4"/>
    <mergeCell ref="R3:R4"/>
    <mergeCell ref="E2:F2"/>
    <mergeCell ref="G2:H2"/>
    <mergeCell ref="I2:J2"/>
    <mergeCell ref="K2:L2"/>
    <mergeCell ref="M2:N2"/>
  </mergeCells>
  <printOptions gridLines="1"/>
  <pageMargins left="0.23622047244094491" right="0.23622047244094491" top="0.74803149606299213" bottom="0.74803149606299213" header="0.31496062992125984" footer="0.31496062992125984"/>
  <pageSetup paperSize="9" scale="80" fitToHeight="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045ff44-768e-4eb0-9883-bc28467ddb00" xsi:nil="true"/>
    <lcf76f155ced4ddcb4097134ff3c332f xmlns="eeb947db-37c9-41d3-8073-ae6c071db0ce">
      <Terms xmlns="http://schemas.microsoft.com/office/infopath/2007/PartnerControls"/>
    </lcf76f155ced4ddcb4097134ff3c332f>
    <SharedWithUsers xmlns="c045ff44-768e-4eb0-9883-bc28467ddb00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E5C87C4D221AA4CA60731D6F2DBD475" ma:contentTypeVersion="15" ma:contentTypeDescription="Create a new document." ma:contentTypeScope="" ma:versionID="8b0337e34e011ee19c11d851ded4d31e">
  <xsd:schema xmlns:xsd="http://www.w3.org/2001/XMLSchema" xmlns:xs="http://www.w3.org/2001/XMLSchema" xmlns:p="http://schemas.microsoft.com/office/2006/metadata/properties" xmlns:ns2="eeb947db-37c9-41d3-8073-ae6c071db0ce" xmlns:ns3="c045ff44-768e-4eb0-9883-bc28467ddb00" targetNamespace="http://schemas.microsoft.com/office/2006/metadata/properties" ma:root="true" ma:fieldsID="76fdc7ceff147039c74768806eb21b6f" ns2:_="" ns3:_="">
    <xsd:import namespace="eeb947db-37c9-41d3-8073-ae6c071db0ce"/>
    <xsd:import namespace="c045ff44-768e-4eb0-9883-bc28467ddb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b947db-37c9-41d3-8073-ae6c071db0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8379f7e4-00fc-440e-b939-effc57b7b8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45ff44-768e-4eb0-9883-bc28467ddb0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e7272905-a260-4e1c-b0ef-ec20ba30f732}" ma:internalName="TaxCatchAll" ma:showField="CatchAllData" ma:web="c045ff44-768e-4eb0-9883-bc28467ddb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A45020-E9A8-4499-B1C2-1EDA6E0B10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ED5272-7E7D-422C-A3FB-90B7CA33E23A}">
  <ds:schemaRefs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c045ff44-768e-4eb0-9883-bc28467ddb00"/>
    <ds:schemaRef ds:uri="eeb947db-37c9-41d3-8073-ae6c071db0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C8595BF-D5F4-4784-85FD-ECD6ACC680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b947db-37c9-41d3-8073-ae6c071db0ce"/>
    <ds:schemaRef ds:uri="c045ff44-768e-4eb0-9883-bc28467ddb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XERO BUDGET</vt:lpstr>
      <vt:lpstr>ExampleXERO</vt:lpstr>
      <vt:lpstr>Blank Project Budget</vt:lpstr>
      <vt:lpstr>Project Budget example</vt:lpstr>
      <vt:lpstr>Enterprise Budget example</vt:lpstr>
      <vt:lpstr>BLANK Pers Budget</vt:lpstr>
      <vt:lpstr>Freelance Budget example</vt:lpstr>
      <vt:lpstr>Student Budget example</vt:lpstr>
      <vt:lpstr>'BLANK Pers Budget'!Print_Area</vt:lpstr>
      <vt:lpstr>'Blank Project Budget'!Print_Area</vt:lpstr>
      <vt:lpstr>'Enterprise Budget example'!Print_Area</vt:lpstr>
      <vt:lpstr>'Freelance Budget example'!Print_Area</vt:lpstr>
      <vt:lpstr>'Project Budget example'!Print_Area</vt:lpstr>
      <vt:lpstr>'Student Budget example'!Print_Area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Finance</dc:creator>
  <cp:keywords/>
  <dc:description/>
  <cp:lastModifiedBy>Sarah Livermore</cp:lastModifiedBy>
  <cp:revision/>
  <dcterms:created xsi:type="dcterms:W3CDTF">2023-11-09T12:23:39Z</dcterms:created>
  <dcterms:modified xsi:type="dcterms:W3CDTF">2025-02-20T16:44:54Z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0x0101002E5C87C4D221AA4CA60731D6F2DBD475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